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0" windowWidth="9420" windowHeight="4008" tabRatio="173" activeTab="0"/>
  </bookViews>
  <sheets>
    <sheet name="hesaplama" sheetId="1" r:id="rId1"/>
    <sheet name="ekders kod" sheetId="2" r:id="rId2"/>
    <sheet name="katsayılar" sheetId="3" r:id="rId3"/>
    <sheet name="vergi" sheetId="4" r:id="rId4"/>
  </sheets>
  <definedNames>
    <definedName name="_xlnm.Print_Area" localSheetId="0">'hesaplama'!$A$1:$K$39</definedName>
  </definedNames>
  <calcPr fullCalcOnLoad="1"/>
</workbook>
</file>

<file path=xl/comments1.xml><?xml version="1.0" encoding="utf-8"?>
<comments xmlns="http://schemas.openxmlformats.org/spreadsheetml/2006/main">
  <authors>
    <author>DENİZ TURGUL</author>
  </authors>
  <commentList>
    <comment ref="E10" authorId="0">
      <text>
        <r>
          <rPr>
            <b/>
            <sz val="9"/>
            <rFont val="Tahoma"/>
            <family val="2"/>
          </rPr>
          <t>DENİZ TURGUL:</t>
        </r>
        <r>
          <rPr>
            <sz val="9"/>
            <rFont val="Tahoma"/>
            <family val="2"/>
          </rPr>
          <t xml:space="preserve">
AYNI FORMATTA ELLE YAZINIZ.</t>
        </r>
      </text>
    </comment>
  </commentList>
</comments>
</file>

<file path=xl/sharedStrings.xml><?xml version="1.0" encoding="utf-8"?>
<sst xmlns="http://schemas.openxmlformats.org/spreadsheetml/2006/main" count="78" uniqueCount="69">
  <si>
    <t>Maaş Katsayısı</t>
  </si>
  <si>
    <t>TOPLAM</t>
  </si>
  <si>
    <r>
      <t xml:space="preserve">Gelir Vergisi </t>
    </r>
    <r>
      <rPr>
        <sz val="16"/>
        <color indexed="10"/>
        <rFont val="Calibri"/>
        <family val="2"/>
      </rPr>
      <t>(%)</t>
    </r>
  </si>
  <si>
    <t>KATSAYILAR</t>
  </si>
  <si>
    <r>
      <t xml:space="preserve">Damga Vergisi </t>
    </r>
    <r>
      <rPr>
        <sz val="15"/>
        <color indexed="10"/>
        <rFont val="Calibri"/>
        <family val="2"/>
      </rPr>
      <t>(Binde)</t>
    </r>
  </si>
  <si>
    <t xml:space="preserve">KATSAYI </t>
  </si>
  <si>
    <t>Sütun1</t>
  </si>
  <si>
    <t>DEĞİŞMEDİ</t>
  </si>
  <si>
    <t>NET EKDERS 
ÜCRETİ</t>
  </si>
  <si>
    <t>GELİR 
VERGİSİ</t>
  </si>
  <si>
    <t>DAMGA 
VERGİSİ</t>
  </si>
  <si>
    <t>KESİNTİ
TOPLAMI</t>
  </si>
  <si>
    <t>Gündüz Master %5</t>
  </si>
  <si>
    <t>Gündüz Doktora %15</t>
  </si>
  <si>
    <t>%25 Fazla Ekders (Özel Eğit.)</t>
  </si>
  <si>
    <t>gelir vergisi</t>
  </si>
  <si>
    <t>katsayı formülü</t>
  </si>
  <si>
    <t>Ait Olduğu Ay/Yıl</t>
  </si>
  <si>
    <t xml:space="preserve">BRÜT 
EKDERS </t>
  </si>
  <si>
    <t>değişmedi</t>
  </si>
  <si>
    <t>Ay/Yıl</t>
  </si>
  <si>
    <t>GENEL TOPLAM</t>
  </si>
  <si>
    <t>EK DERS
SAATİ</t>
  </si>
  <si>
    <t xml:space="preserve">%25 Ekders + Gece </t>
  </si>
  <si>
    <t>Sınav Görevi</t>
  </si>
  <si>
    <t>Belleticilik</t>
  </si>
  <si>
    <t>NET</t>
  </si>
  <si>
    <t>Ders Dışı Egzersiz</t>
  </si>
  <si>
    <t>1. DİLİM</t>
  </si>
  <si>
    <t>2. DİLİM</t>
  </si>
  <si>
    <t>3. DİLİM</t>
  </si>
  <si>
    <t>4. DİLİM</t>
  </si>
  <si>
    <t>Ekders Ücreti Hesaplama Programı-V2</t>
  </si>
  <si>
    <t>%25 Ekders + Gece + Master</t>
  </si>
  <si>
    <t>%25 Ekders + Gece + Doktora</t>
  </si>
  <si>
    <t>%25 Ekders + %5 Master</t>
  </si>
  <si>
    <t>%25 Ekders + %15 Doktora</t>
  </si>
  <si>
    <t>KATSAYILARI AYNI FORMATTA GİRİNİZİ.</t>
  </si>
  <si>
    <t>GÖST.</t>
  </si>
  <si>
    <t>ÜCRET ADI</t>
  </si>
  <si>
    <t>BRÜT</t>
  </si>
  <si>
    <t>BİR 
SAATİ</t>
  </si>
  <si>
    <t>GELİR
VER</t>
  </si>
  <si>
    <t>DAMGA
VER</t>
  </si>
  <si>
    <t>KESİNTİ
TOPLAM</t>
  </si>
  <si>
    <t>Belleticilik %25 Fazla</t>
  </si>
  <si>
    <t>Destek Odası %25 Fazla</t>
  </si>
  <si>
    <t>Gündüz</t>
  </si>
  <si>
    <t>Gece / Hafta Sonu Ekders</t>
  </si>
  <si>
    <t>EK DERS ÜCRET TİPİ</t>
  </si>
  <si>
    <t>Nöbet Görevi (Gündüz)</t>
  </si>
  <si>
    <t>Takviye Kursu Gündüz</t>
  </si>
  <si>
    <t>Takviye Kursu Gündüz(Master)</t>
  </si>
  <si>
    <t>Takviye Kursu Gündüz(Doktora)</t>
  </si>
  <si>
    <t>Takviye Kursu Gece</t>
  </si>
  <si>
    <t>Takviye Kursu Gece (Master)</t>
  </si>
  <si>
    <t>Takviye Kursu Gece (Doktora)</t>
  </si>
  <si>
    <t>VERİ
TİP KODU</t>
  </si>
  <si>
    <t>Atış Eğitimi</t>
  </si>
  <si>
    <t>%25 Fazla Gece</t>
  </si>
  <si>
    <t>%25 Fazla Gündüz</t>
  </si>
  <si>
    <t xml:space="preserve">Gece </t>
  </si>
  <si>
    <t>Egzersiz</t>
  </si>
  <si>
    <t>Hizmetiçi</t>
  </si>
  <si>
    <t>Ekder Yer. Geç. Gör. Gündüz</t>
  </si>
  <si>
    <t>Ekder Yer. Geç. Gör. Gece</t>
  </si>
  <si>
    <t>Ekder Yer. Geç. Gör. %25 Gece</t>
  </si>
  <si>
    <t>Ekder Yer. Geç. Gör. %25 Gündüz</t>
  </si>
  <si>
    <t>Cezaevleri Eğitim Merkezi 160*saat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</si>
</sst>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00000"/>
    <numFmt numFmtId="187" formatCode="0.0000"/>
    <numFmt numFmtId="188" formatCode="mmm/yyyy"/>
    <numFmt numFmtId="189" formatCode="[$-41F]dd\ mmmm\ yyyy\ dddd"/>
    <numFmt numFmtId="190" formatCode="[$-41F]mmmm\ /\ yyyy;@"/>
  </numFmts>
  <fonts count="79">
    <font>
      <sz val="10"/>
      <name val="Arial"/>
      <family val="0"/>
    </font>
    <font>
      <sz val="16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0"/>
      <color indexed="46"/>
      <name val="Arial"/>
      <family val="2"/>
    </font>
    <font>
      <sz val="8"/>
      <name val="Arial"/>
      <family val="2"/>
    </font>
    <font>
      <sz val="16"/>
      <color indexed="10"/>
      <name val="Calibri"/>
      <family val="2"/>
    </font>
    <font>
      <b/>
      <sz val="10"/>
      <name val="Arial"/>
      <family val="2"/>
    </font>
    <font>
      <b/>
      <sz val="11"/>
      <color indexed="32"/>
      <name val="Arial"/>
      <family val="2"/>
    </font>
    <font>
      <sz val="15"/>
      <name val="Calibri"/>
      <family val="2"/>
    </font>
    <font>
      <sz val="15"/>
      <color indexed="10"/>
      <name val="Calibri"/>
      <family val="2"/>
    </font>
    <font>
      <sz val="18"/>
      <name val="Arial"/>
      <family val="2"/>
    </font>
    <font>
      <b/>
      <sz val="16"/>
      <color indexed="3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8"/>
      <name val="Bookman Old Style"/>
      <family val="1"/>
    </font>
    <font>
      <sz val="14"/>
      <name val="Arial"/>
      <family val="2"/>
    </font>
    <font>
      <sz val="10"/>
      <name val="Calibri"/>
      <family val="2"/>
    </font>
    <font>
      <b/>
      <u val="single"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sz val="17"/>
      <name val="Verdana"/>
      <family val="2"/>
    </font>
    <font>
      <sz val="17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8"/>
      <name val="Calibri"/>
      <family val="2"/>
    </font>
    <font>
      <b/>
      <sz val="17"/>
      <color indexed="8"/>
      <name val="Verdana"/>
      <family val="2"/>
    </font>
    <font>
      <sz val="17"/>
      <color indexed="8"/>
      <name val="Verdana"/>
      <family val="2"/>
    </font>
    <font>
      <sz val="8"/>
      <name val="Segoe UI"/>
      <family val="2"/>
    </font>
    <font>
      <b/>
      <u val="single"/>
      <sz val="11"/>
      <color indexed="13"/>
      <name val="Arial"/>
      <family val="0"/>
    </font>
    <font>
      <b/>
      <u val="single"/>
      <sz val="11"/>
      <color indexed="8"/>
      <name val="Arial"/>
      <family val="0"/>
    </font>
    <font>
      <b/>
      <sz val="16"/>
      <color indexed="10"/>
      <name val="Arial"/>
      <family val="0"/>
    </font>
    <font>
      <b/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00610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color theme="1"/>
      <name val="Calibri"/>
      <family val="2"/>
    </font>
    <font>
      <b/>
      <sz val="17"/>
      <color theme="1"/>
      <name val="Verdana"/>
      <family val="2"/>
    </font>
    <font>
      <sz val="17"/>
      <color theme="1"/>
      <name val="Verdana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186" fontId="7" fillId="34" borderId="10" xfId="0" applyNumberFormat="1" applyFont="1" applyFill="1" applyBorder="1" applyAlignment="1" applyProtection="1">
      <alignment/>
      <protection locked="0"/>
    </xf>
    <xf numFmtId="186" fontId="7" fillId="34" borderId="11" xfId="0" applyNumberFormat="1" applyFont="1" applyFill="1" applyBorder="1" applyAlignment="1" applyProtection="1">
      <alignment/>
      <protection locked="0"/>
    </xf>
    <xf numFmtId="186" fontId="7" fillId="34" borderId="12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5" borderId="0" xfId="0" applyFill="1" applyAlignment="1">
      <alignment/>
    </xf>
    <xf numFmtId="2" fontId="11" fillId="36" borderId="14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/>
      <protection locked="0"/>
    </xf>
    <xf numFmtId="4" fontId="5" fillId="12" borderId="14" xfId="0" applyNumberFormat="1" applyFont="1" applyFill="1" applyBorder="1" applyAlignment="1" applyProtection="1">
      <alignment/>
      <protection hidden="1"/>
    </xf>
    <xf numFmtId="0" fontId="14" fillId="33" borderId="0" xfId="0" applyFont="1" applyFill="1" applyAlignment="1">
      <alignment/>
    </xf>
    <xf numFmtId="186" fontId="7" fillId="34" borderId="15" xfId="0" applyNumberFormat="1" applyFont="1" applyFill="1" applyBorder="1" applyAlignment="1" applyProtection="1">
      <alignment/>
      <protection locked="0"/>
    </xf>
    <xf numFmtId="186" fontId="7" fillId="34" borderId="14" xfId="0" applyNumberFormat="1" applyFont="1" applyFill="1" applyBorder="1" applyAlignment="1" applyProtection="1">
      <alignment/>
      <protection locked="0"/>
    </xf>
    <xf numFmtId="186" fontId="0" fillId="33" borderId="14" xfId="0" applyNumberFormat="1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Border="1" applyAlignment="1" applyProtection="1">
      <alignment/>
      <protection hidden="1"/>
    </xf>
    <xf numFmtId="0" fontId="1" fillId="39" borderId="17" xfId="0" applyFont="1" applyFill="1" applyBorder="1" applyAlignment="1" applyProtection="1">
      <alignment vertical="center"/>
      <protection/>
    </xf>
    <xf numFmtId="186" fontId="3" fillId="39" borderId="14" xfId="0" applyNumberFormat="1" applyFont="1" applyFill="1" applyBorder="1" applyAlignment="1" applyProtection="1">
      <alignment horizontal="center" vertical="center" shrinkToFit="1"/>
      <protection/>
    </xf>
    <xf numFmtId="9" fontId="3" fillId="39" borderId="14" xfId="0" applyNumberFormat="1" applyFont="1" applyFill="1" applyBorder="1" applyAlignment="1" applyProtection="1">
      <alignment horizontal="center" vertical="center" shrinkToFit="1"/>
      <protection/>
    </xf>
    <xf numFmtId="0" fontId="9" fillId="39" borderId="18" xfId="0" applyFont="1" applyFill="1" applyBorder="1" applyAlignment="1" applyProtection="1">
      <alignment vertical="center"/>
      <protection/>
    </xf>
    <xf numFmtId="0" fontId="3" fillId="39" borderId="19" xfId="0" applyFont="1" applyFill="1" applyBorder="1" applyAlignment="1" applyProtection="1">
      <alignment horizontal="center" vertical="center" shrinkToFit="1"/>
      <protection locked="0"/>
    </xf>
    <xf numFmtId="0" fontId="0" fillId="12" borderId="0" xfId="0" applyFont="1" applyFill="1" applyAlignment="1" applyProtection="1">
      <alignment/>
      <protection hidden="1"/>
    </xf>
    <xf numFmtId="9" fontId="0" fillId="12" borderId="0" xfId="0" applyNumberFormat="1" applyFill="1" applyAlignment="1" applyProtection="1">
      <alignment horizontal="center"/>
      <protection hidden="1"/>
    </xf>
    <xf numFmtId="0" fontId="0" fillId="12" borderId="0" xfId="0" applyFont="1" applyFill="1" applyAlignment="1" applyProtection="1">
      <alignment horizontal="center"/>
      <protection hidden="1"/>
    </xf>
    <xf numFmtId="187" fontId="5" fillId="12" borderId="14" xfId="0" applyNumberFormat="1" applyFont="1" applyFill="1" applyBorder="1" applyAlignment="1" applyProtection="1">
      <alignment/>
      <protection hidden="1"/>
    </xf>
    <xf numFmtId="0" fontId="18" fillId="40" borderId="14" xfId="0" applyFont="1" applyFill="1" applyBorder="1" applyAlignment="1">
      <alignment/>
    </xf>
    <xf numFmtId="0" fontId="1" fillId="37" borderId="16" xfId="0" applyFont="1" applyFill="1" applyBorder="1" applyAlignment="1" applyProtection="1">
      <alignment shrinkToFit="1"/>
      <protection/>
    </xf>
    <xf numFmtId="0" fontId="1" fillId="37" borderId="0" xfId="0" applyFont="1" applyFill="1" applyBorder="1" applyAlignment="1" applyProtection="1">
      <alignment shrinkToFit="1"/>
      <protection/>
    </xf>
    <xf numFmtId="190" fontId="2" fillId="41" borderId="14" xfId="0" applyNumberFormat="1" applyFont="1" applyFill="1" applyBorder="1" applyAlignment="1" applyProtection="1">
      <alignment vertical="center" shrinkToFit="1"/>
      <protection locked="0"/>
    </xf>
    <xf numFmtId="0" fontId="0" fillId="12" borderId="0" xfId="0" applyFill="1" applyBorder="1" applyAlignment="1">
      <alignment/>
    </xf>
    <xf numFmtId="0" fontId="0" fillId="38" borderId="18" xfId="0" applyFill="1" applyBorder="1" applyAlignment="1" applyProtection="1">
      <alignment/>
      <protection hidden="1"/>
    </xf>
    <xf numFmtId="0" fontId="0" fillId="38" borderId="20" xfId="0" applyFill="1" applyBorder="1" applyAlignment="1" applyProtection="1">
      <alignment/>
      <protection hidden="1"/>
    </xf>
    <xf numFmtId="0" fontId="4" fillId="38" borderId="20" xfId="0" applyFont="1" applyFill="1" applyBorder="1" applyAlignment="1" applyProtection="1">
      <alignment/>
      <protection hidden="1"/>
    </xf>
    <xf numFmtId="0" fontId="4" fillId="38" borderId="21" xfId="0" applyFont="1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hidden="1"/>
    </xf>
    <xf numFmtId="0" fontId="4" fillId="38" borderId="22" xfId="0" applyFont="1" applyFill="1" applyBorder="1" applyAlignment="1" applyProtection="1">
      <alignment/>
      <protection hidden="1"/>
    </xf>
    <xf numFmtId="0" fontId="0" fillId="37" borderId="16" xfId="0" applyFill="1" applyBorder="1" applyAlignment="1">
      <alignment/>
    </xf>
    <xf numFmtId="0" fontId="0" fillId="37" borderId="22" xfId="0" applyFill="1" applyBorder="1" applyAlignment="1">
      <alignment/>
    </xf>
    <xf numFmtId="0" fontId="0" fillId="38" borderId="22" xfId="0" applyFill="1" applyBorder="1" applyAlignment="1" applyProtection="1">
      <alignment/>
      <protection hidden="1"/>
    </xf>
    <xf numFmtId="0" fontId="0" fillId="38" borderId="23" xfId="0" applyFill="1" applyBorder="1" applyAlignment="1" applyProtection="1">
      <alignment/>
      <protection hidden="1"/>
    </xf>
    <xf numFmtId="0" fontId="0" fillId="38" borderId="24" xfId="0" applyFill="1" applyBorder="1" applyAlignment="1" applyProtection="1">
      <alignment/>
      <protection hidden="1"/>
    </xf>
    <xf numFmtId="0" fontId="0" fillId="38" borderId="25" xfId="0" applyFill="1" applyBorder="1" applyAlignment="1" applyProtection="1">
      <alignment/>
      <protection hidden="1"/>
    </xf>
    <xf numFmtId="0" fontId="22" fillId="13" borderId="14" xfId="0" applyFont="1" applyFill="1" applyBorder="1" applyAlignment="1" applyProtection="1">
      <alignment horizontal="center"/>
      <protection hidden="1"/>
    </xf>
    <xf numFmtId="186" fontId="7" fillId="34" borderId="14" xfId="0" applyNumberFormat="1" applyFont="1" applyFill="1" applyBorder="1" applyAlignment="1" applyProtection="1">
      <alignment/>
      <protection/>
    </xf>
    <xf numFmtId="186" fontId="73" fillId="34" borderId="14" xfId="0" applyNumberFormat="1" applyFont="1" applyFill="1" applyBorder="1" applyAlignment="1" applyProtection="1">
      <alignment/>
      <protection/>
    </xf>
    <xf numFmtId="186" fontId="7" fillId="34" borderId="14" xfId="0" applyNumberFormat="1" applyFont="1" applyFill="1" applyBorder="1" applyAlignment="1" applyProtection="1">
      <alignment horizontal="right"/>
      <protection/>
    </xf>
    <xf numFmtId="190" fontId="0" fillId="33" borderId="14" xfId="0" applyNumberFormat="1" applyFont="1" applyFill="1" applyBorder="1" applyAlignment="1">
      <alignment horizontal="right" shrinkToFit="1"/>
    </xf>
    <xf numFmtId="190" fontId="0" fillId="33" borderId="14" xfId="0" applyNumberFormat="1" applyFill="1" applyBorder="1" applyAlignment="1">
      <alignment horizontal="right" shrinkToFit="1"/>
    </xf>
    <xf numFmtId="0" fontId="0" fillId="33" borderId="0" xfId="0" applyFill="1" applyAlignment="1">
      <alignment horizontal="right"/>
    </xf>
    <xf numFmtId="4" fontId="24" fillId="42" borderId="14" xfId="0" applyNumberFormat="1" applyFont="1" applyFill="1" applyBorder="1" applyAlignment="1">
      <alignment shrinkToFit="1"/>
    </xf>
    <xf numFmtId="4" fontId="24" fillId="43" borderId="14" xfId="0" applyNumberFormat="1" applyFont="1" applyFill="1" applyBorder="1" applyAlignment="1">
      <alignment shrinkToFit="1"/>
    </xf>
    <xf numFmtId="4" fontId="0" fillId="13" borderId="14" xfId="0" applyNumberFormat="1" applyFill="1" applyBorder="1" applyAlignment="1" applyProtection="1">
      <alignment/>
      <protection locked="0"/>
    </xf>
    <xf numFmtId="0" fontId="0" fillId="12" borderId="14" xfId="0" applyFill="1" applyBorder="1" applyAlignment="1">
      <alignment/>
    </xf>
    <xf numFmtId="0" fontId="0" fillId="12" borderId="14" xfId="0" applyFont="1" applyFill="1" applyBorder="1" applyAlignment="1">
      <alignment/>
    </xf>
    <xf numFmtId="0" fontId="0" fillId="12" borderId="14" xfId="0" applyFont="1" applyFill="1" applyBorder="1" applyAlignment="1">
      <alignment horizontal="center" wrapText="1"/>
    </xf>
    <xf numFmtId="4" fontId="0" fillId="13" borderId="14" xfId="0" applyNumberFormat="1" applyFill="1" applyBorder="1" applyAlignment="1">
      <alignment/>
    </xf>
    <xf numFmtId="4" fontId="0" fillId="44" borderId="26" xfId="0" applyNumberFormat="1" applyFill="1" applyBorder="1" applyAlignment="1" applyProtection="1">
      <alignment/>
      <protection locked="0"/>
    </xf>
    <xf numFmtId="0" fontId="0" fillId="45" borderId="0" xfId="0" applyFill="1" applyAlignment="1">
      <alignment/>
    </xf>
    <xf numFmtId="0" fontId="74" fillId="40" borderId="14" xfId="0" applyFont="1" applyFill="1" applyBorder="1" applyAlignment="1">
      <alignment/>
    </xf>
    <xf numFmtId="2" fontId="74" fillId="40" borderId="14" xfId="0" applyNumberFormat="1" applyFont="1" applyFill="1" applyBorder="1" applyAlignment="1">
      <alignment shrinkToFit="1"/>
    </xf>
    <xf numFmtId="0" fontId="22" fillId="13" borderId="14" xfId="0" applyFont="1" applyFill="1" applyBorder="1" applyAlignment="1" applyProtection="1">
      <alignment horizontal="center" wrapText="1"/>
      <protection hidden="1"/>
    </xf>
    <xf numFmtId="0" fontId="0" fillId="13" borderId="14" xfId="0" applyFont="1" applyFill="1" applyBorder="1" applyAlignment="1" applyProtection="1">
      <alignment horizontal="center" wrapText="1"/>
      <protection hidden="1"/>
    </xf>
    <xf numFmtId="4" fontId="13" fillId="40" borderId="14" xfId="0" applyNumberFormat="1" applyFont="1" applyFill="1" applyBorder="1" applyAlignment="1" applyProtection="1">
      <alignment/>
      <protection hidden="1"/>
    </xf>
    <xf numFmtId="0" fontId="0" fillId="40" borderId="14" xfId="0" applyFont="1" applyFill="1" applyBorder="1" applyAlignment="1">
      <alignment/>
    </xf>
    <xf numFmtId="0" fontId="19" fillId="42" borderId="14" xfId="0" applyFont="1" applyFill="1" applyBorder="1" applyAlignment="1" applyProtection="1">
      <alignment/>
      <protection/>
    </xf>
    <xf numFmtId="0" fontId="1" fillId="46" borderId="14" xfId="0" applyFont="1" applyFill="1" applyBorder="1" applyAlignment="1" applyProtection="1">
      <alignment/>
      <protection/>
    </xf>
    <xf numFmtId="0" fontId="1" fillId="46" borderId="14" xfId="0" applyFont="1" applyFill="1" applyBorder="1" applyAlignment="1" applyProtection="1">
      <alignment shrinkToFit="1"/>
      <protection/>
    </xf>
    <xf numFmtId="0" fontId="1" fillId="47" borderId="14" xfId="0" applyFont="1" applyFill="1" applyBorder="1" applyAlignment="1" applyProtection="1">
      <alignment/>
      <protection/>
    </xf>
    <xf numFmtId="0" fontId="1" fillId="48" borderId="14" xfId="0" applyFont="1" applyFill="1" applyBorder="1" applyAlignment="1" applyProtection="1">
      <alignment/>
      <protection/>
    </xf>
    <xf numFmtId="0" fontId="23" fillId="46" borderId="26" xfId="0" applyFont="1" applyFill="1" applyBorder="1" applyAlignment="1" applyProtection="1">
      <alignment horizontal="center" shrinkToFit="1"/>
      <protection locked="0"/>
    </xf>
    <xf numFmtId="0" fontId="1" fillId="49" borderId="14" xfId="0" applyFont="1" applyFill="1" applyBorder="1" applyAlignment="1" applyProtection="1">
      <alignment horizontal="center" vertical="center"/>
      <protection/>
    </xf>
    <xf numFmtId="0" fontId="1" fillId="49" borderId="14" xfId="0" applyFont="1" applyFill="1" applyBorder="1" applyAlignment="1" applyProtection="1">
      <alignment horizontal="center" vertical="center" wrapText="1"/>
      <protection/>
    </xf>
    <xf numFmtId="0" fontId="1" fillId="49" borderId="14" xfId="0" applyFont="1" applyFill="1" applyBorder="1" applyAlignment="1">
      <alignment horizontal="center" wrapText="1"/>
    </xf>
    <xf numFmtId="0" fontId="1" fillId="49" borderId="14" xfId="0" applyFont="1" applyFill="1" applyBorder="1" applyAlignment="1">
      <alignment horizontal="center" wrapText="1"/>
    </xf>
    <xf numFmtId="0" fontId="1" fillId="50" borderId="14" xfId="0" applyFont="1" applyFill="1" applyBorder="1" applyAlignment="1" applyProtection="1">
      <alignment shrinkToFit="1"/>
      <protection/>
    </xf>
    <xf numFmtId="0" fontId="1" fillId="48" borderId="14" xfId="0" applyFont="1" applyFill="1" applyBorder="1" applyAlignment="1" applyProtection="1">
      <alignment shrinkToFit="1"/>
      <protection/>
    </xf>
    <xf numFmtId="0" fontId="1" fillId="51" borderId="14" xfId="0" applyFont="1" applyFill="1" applyBorder="1" applyAlignment="1" applyProtection="1">
      <alignment shrinkToFit="1"/>
      <protection/>
    </xf>
    <xf numFmtId="0" fontId="1" fillId="52" borderId="14" xfId="0" applyFont="1" applyFill="1" applyBorder="1" applyAlignment="1" applyProtection="1">
      <alignment shrinkToFit="1"/>
      <protection/>
    </xf>
    <xf numFmtId="0" fontId="75" fillId="53" borderId="14" xfId="0" applyFont="1" applyFill="1" applyBorder="1" applyAlignment="1">
      <alignment/>
    </xf>
    <xf numFmtId="0" fontId="76" fillId="53" borderId="14" xfId="0" applyFont="1" applyFill="1" applyBorder="1" applyAlignment="1">
      <alignment horizontal="center" shrinkToFit="1"/>
    </xf>
    <xf numFmtId="4" fontId="77" fillId="53" borderId="14" xfId="0" applyNumberFormat="1" applyFont="1" applyFill="1" applyBorder="1" applyAlignment="1">
      <alignment shrinkToFit="1"/>
    </xf>
    <xf numFmtId="0" fontId="22" fillId="11" borderId="14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/>
    </xf>
    <xf numFmtId="0" fontId="22" fillId="13" borderId="14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54" borderId="14" xfId="0" applyFont="1" applyFill="1" applyBorder="1" applyAlignment="1" applyProtection="1">
      <alignment horizontal="center"/>
      <protection/>
    </xf>
    <xf numFmtId="0" fontId="9" fillId="54" borderId="27" xfId="0" applyFont="1" applyFill="1" applyBorder="1" applyAlignment="1" applyProtection="1">
      <alignment horizontal="center"/>
      <protection/>
    </xf>
    <xf numFmtId="0" fontId="9" fillId="54" borderId="23" xfId="0" applyFont="1" applyFill="1" applyBorder="1" applyAlignment="1" applyProtection="1">
      <alignment horizontal="center"/>
      <protection/>
    </xf>
    <xf numFmtId="0" fontId="1" fillId="39" borderId="14" xfId="0" applyFont="1" applyFill="1" applyBorder="1" applyAlignment="1" applyProtection="1">
      <alignment horizontal="center" vertical="center" shrinkToFit="1"/>
      <protection/>
    </xf>
    <xf numFmtId="0" fontId="17" fillId="7" borderId="0" xfId="0" applyFont="1" applyFill="1" applyBorder="1" applyAlignment="1" applyProtection="1">
      <alignment horizontal="center"/>
      <protection hidden="1"/>
    </xf>
    <xf numFmtId="0" fontId="0" fillId="40" borderId="14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2</xdr:row>
      <xdr:rowOff>85725</xdr:rowOff>
    </xdr:from>
    <xdr:to>
      <xdr:col>17</xdr:col>
      <xdr:colOff>419100</xdr:colOff>
      <xdr:row>11</xdr:row>
      <xdr:rowOff>342900</xdr:rowOff>
    </xdr:to>
    <xdr:sp>
      <xdr:nvSpPr>
        <xdr:cNvPr id="1" name="AutoShape 14"/>
        <xdr:cNvSpPr>
          <a:spLocks/>
        </xdr:cNvSpPr>
      </xdr:nvSpPr>
      <xdr:spPr>
        <a:xfrm>
          <a:off x="11915775" y="352425"/>
          <a:ext cx="2505075" cy="2324100"/>
        </a:xfrm>
        <a:prstGeom prst="wedgeRoundRectCallout">
          <a:avLst>
            <a:gd name="adj1" fmla="val -137722"/>
            <a:gd name="adj2" fmla="val -11273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Hesaplama yapmak istediğiniz  Ay ve Yılı listeden seçiniz. 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Ekders saatlerini ve vergi diliminizi seçerek isteğiniz sonuca ulaşacaksınız. 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 Say2000i ye uyumludur.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 M A R I M   İ Ş İ N İ Z E   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Y A R A R </a:t>
          </a:r>
        </a:p>
      </xdr:txBody>
    </xdr:sp>
    <xdr:clientData/>
  </xdr:twoCellAnchor>
  <xdr:oneCellAnchor>
    <xdr:from>
      <xdr:col>11</xdr:col>
      <xdr:colOff>190500</xdr:colOff>
      <xdr:row>13</xdr:row>
      <xdr:rowOff>0</xdr:rowOff>
    </xdr:from>
    <xdr:ext cx="3009900" cy="1352550"/>
    <xdr:sp>
      <xdr:nvSpPr>
        <xdr:cNvPr id="2" name="Dikdörtgen 1"/>
        <xdr:cNvSpPr>
          <a:spLocks/>
        </xdr:cNvSpPr>
      </xdr:nvSpPr>
      <xdr:spPr>
        <a:xfrm>
          <a:off x="10534650" y="3162300"/>
          <a:ext cx="3009900" cy="13525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Hazırlayan: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Deniz TURĞUL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V.H.K.İ.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turgul_1@hotmail.com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95250</xdr:rowOff>
    </xdr:from>
    <xdr:to>
      <xdr:col>14</xdr:col>
      <xdr:colOff>581025</xdr:colOff>
      <xdr:row>4</xdr:row>
      <xdr:rowOff>76200</xdr:rowOff>
    </xdr:to>
    <xdr:sp>
      <xdr:nvSpPr>
        <xdr:cNvPr id="1" name="AutoShape 14"/>
        <xdr:cNvSpPr>
          <a:spLocks/>
        </xdr:cNvSpPr>
      </xdr:nvSpPr>
      <xdr:spPr>
        <a:xfrm>
          <a:off x="7810500" y="95250"/>
          <a:ext cx="2057400" cy="1314450"/>
        </a:xfrm>
        <a:prstGeom prst="wedgeRoundRectCallout">
          <a:avLst>
            <a:gd name="adj1" fmla="val -92935"/>
            <a:gd name="adj2" fmla="val -22046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Hesaplamalara konu olan GELİR VERGİSİ ORANALARINI buraya aynı formatta yazınız.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e1" displayName="Liste1" ref="C1:D742" comment="" totalsRowShown="0">
  <tableColumns count="2">
    <tableColumn id="3" name="KATSAYILAR"/>
    <tableColumn id="5" name="Sütu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AF45"/>
  <sheetViews>
    <sheetView tabSelected="1" zoomScale="85" zoomScaleNormal="85" zoomScalePageLayoutView="0" workbookViewId="0" topLeftCell="A1">
      <selection activeCell="E32" sqref="E32"/>
    </sheetView>
  </sheetViews>
  <sheetFormatPr defaultColWidth="9.140625" defaultRowHeight="12.75"/>
  <cols>
    <col min="1" max="1" width="3.140625" style="9" customWidth="1"/>
    <col min="2" max="2" width="5.00390625" style="9" customWidth="1"/>
    <col min="3" max="3" width="5.7109375" style="9" customWidth="1"/>
    <col min="4" max="4" width="37.7109375" style="9" customWidth="1"/>
    <col min="5" max="5" width="16.57421875" style="9" customWidth="1"/>
    <col min="6" max="6" width="18.00390625" style="9" customWidth="1"/>
    <col min="7" max="7" width="13.140625" style="9" customWidth="1"/>
    <col min="8" max="8" width="13.421875" style="9" customWidth="1"/>
    <col min="9" max="9" width="14.28125" style="9" customWidth="1"/>
    <col min="10" max="10" width="18.00390625" style="9" customWidth="1"/>
    <col min="11" max="11" width="10.140625" style="9" customWidth="1"/>
    <col min="12" max="18" width="9.140625" style="9" customWidth="1"/>
    <col min="19" max="19" width="9.140625" style="9" hidden="1" customWidth="1"/>
    <col min="20" max="20" width="19.421875" style="9" hidden="1" customWidth="1"/>
    <col min="21" max="23" width="9.140625" style="9" customWidth="1"/>
    <col min="24" max="24" width="28.28125" style="9" hidden="1" customWidth="1"/>
    <col min="25" max="25" width="7.7109375" style="9" hidden="1" customWidth="1"/>
    <col min="26" max="27" width="9.140625" style="9" hidden="1" customWidth="1"/>
    <col min="28" max="28" width="2.7109375" style="9" hidden="1" customWidth="1"/>
    <col min="29" max="31" width="9.140625" style="9" hidden="1" customWidth="1"/>
    <col min="32" max="32" width="13.140625" style="9" hidden="1" customWidth="1"/>
    <col min="33" max="16384" width="9.140625" style="9" customWidth="1"/>
  </cols>
  <sheetData>
    <row r="1" ht="8.25" customHeight="1"/>
    <row r="2" spans="1:20" ht="12.75">
      <c r="A2" s="36"/>
      <c r="B2" s="37"/>
      <c r="C2" s="38"/>
      <c r="D2" s="38"/>
      <c r="E2" s="38"/>
      <c r="F2" s="38"/>
      <c r="G2" s="38"/>
      <c r="H2" s="38"/>
      <c r="I2" s="38"/>
      <c r="J2" s="39"/>
      <c r="K2" s="40"/>
      <c r="S2" s="12">
        <v>1</v>
      </c>
      <c r="T2" s="10" t="s">
        <v>15</v>
      </c>
    </row>
    <row r="3" spans="1:20" ht="12.75">
      <c r="A3" s="36"/>
      <c r="B3" s="41"/>
      <c r="C3" s="22"/>
      <c r="D3" s="97" t="s">
        <v>32</v>
      </c>
      <c r="E3" s="97"/>
      <c r="F3" s="97"/>
      <c r="G3" s="97"/>
      <c r="H3" s="97"/>
      <c r="I3" s="97"/>
      <c r="J3" s="97"/>
      <c r="K3" s="42"/>
      <c r="S3" s="12">
        <v>199</v>
      </c>
      <c r="T3" s="10" t="s">
        <v>16</v>
      </c>
    </row>
    <row r="4" spans="1:11" ht="12.75">
      <c r="A4" s="36"/>
      <c r="B4" s="41"/>
      <c r="C4" s="22"/>
      <c r="D4" s="97"/>
      <c r="E4" s="97"/>
      <c r="F4" s="97"/>
      <c r="G4" s="97"/>
      <c r="H4" s="97"/>
      <c r="I4" s="97"/>
      <c r="J4" s="97"/>
      <c r="K4" s="42"/>
    </row>
    <row r="5" spans="1:11" ht="9.75" customHeight="1">
      <c r="A5" s="36"/>
      <c r="B5" s="41"/>
      <c r="C5" s="22"/>
      <c r="D5" s="97"/>
      <c r="E5" s="97"/>
      <c r="F5" s="97"/>
      <c r="G5" s="97"/>
      <c r="H5" s="97"/>
      <c r="I5" s="97"/>
      <c r="J5" s="97"/>
      <c r="K5" s="42"/>
    </row>
    <row r="6" spans="1:11" ht="12.75">
      <c r="A6" s="36"/>
      <c r="B6" s="41"/>
      <c r="C6" s="22"/>
      <c r="D6" s="22"/>
      <c r="E6" s="22"/>
      <c r="F6" s="22"/>
      <c r="G6" s="22"/>
      <c r="H6" s="22"/>
      <c r="I6" s="22"/>
      <c r="J6" s="22"/>
      <c r="K6" s="42"/>
    </row>
    <row r="7" spans="1:11" ht="9.75" customHeight="1">
      <c r="A7" s="36"/>
      <c r="B7" s="43"/>
      <c r="C7" s="21"/>
      <c r="D7" s="21"/>
      <c r="E7" s="21"/>
      <c r="F7" s="21"/>
      <c r="G7" s="21"/>
      <c r="H7" s="21"/>
      <c r="I7" s="21"/>
      <c r="J7" s="21"/>
      <c r="K7" s="44"/>
    </row>
    <row r="8" spans="1:11" ht="30" customHeight="1">
      <c r="A8" s="36"/>
      <c r="B8" s="43"/>
      <c r="C8" s="21"/>
      <c r="D8" s="23" t="s">
        <v>0</v>
      </c>
      <c r="E8" s="24">
        <f>INDEX(katsayılar!C2:C400,S3)</f>
        <v>0.102706</v>
      </c>
      <c r="F8" s="33"/>
      <c r="G8" s="34"/>
      <c r="H8" s="96" t="s">
        <v>17</v>
      </c>
      <c r="I8" s="96"/>
      <c r="J8" s="35">
        <f>INDEX(katsayılar!B2:B400,S3)</f>
        <v>42917</v>
      </c>
      <c r="K8" s="44"/>
    </row>
    <row r="9" spans="1:11" ht="30" customHeight="1">
      <c r="A9" s="36"/>
      <c r="B9" s="43"/>
      <c r="C9" s="21"/>
      <c r="D9" s="23" t="s">
        <v>2</v>
      </c>
      <c r="E9" s="25">
        <f>INDEX(vergi!I1:I6,S2)</f>
        <v>0.15</v>
      </c>
      <c r="F9" s="19"/>
      <c r="G9" s="19"/>
      <c r="H9" s="19"/>
      <c r="I9" s="19"/>
      <c r="J9" s="21"/>
      <c r="K9" s="44"/>
    </row>
    <row r="10" spans="1:11" ht="30" customHeight="1">
      <c r="A10" s="36"/>
      <c r="B10" s="43"/>
      <c r="C10" s="21"/>
      <c r="D10" s="26" t="s">
        <v>4</v>
      </c>
      <c r="E10" s="27">
        <v>7.59</v>
      </c>
      <c r="F10" s="20"/>
      <c r="G10" s="19"/>
      <c r="H10" s="19"/>
      <c r="I10" s="19"/>
      <c r="J10" s="21"/>
      <c r="K10" s="44"/>
    </row>
    <row r="11" spans="1:11" ht="15" customHeight="1">
      <c r="A11" s="36"/>
      <c r="B11" s="43"/>
      <c r="C11" s="21"/>
      <c r="D11" s="93"/>
      <c r="E11" s="93"/>
      <c r="F11" s="94"/>
      <c r="G11" s="94"/>
      <c r="H11" s="94"/>
      <c r="I11" s="94"/>
      <c r="J11" s="95"/>
      <c r="K11" s="44"/>
    </row>
    <row r="12" spans="1:32" ht="42">
      <c r="A12" s="36"/>
      <c r="B12" s="43"/>
      <c r="C12" s="21"/>
      <c r="D12" s="77" t="s">
        <v>49</v>
      </c>
      <c r="E12" s="78" t="s">
        <v>22</v>
      </c>
      <c r="F12" s="79" t="s">
        <v>18</v>
      </c>
      <c r="G12" s="79" t="s">
        <v>9</v>
      </c>
      <c r="H12" s="79" t="s">
        <v>10</v>
      </c>
      <c r="I12" s="79" t="s">
        <v>11</v>
      </c>
      <c r="J12" s="80" t="s">
        <v>8</v>
      </c>
      <c r="K12" s="44"/>
      <c r="X12" s="70" t="s">
        <v>39</v>
      </c>
      <c r="Y12" s="61" t="s">
        <v>41</v>
      </c>
      <c r="Z12" s="59" t="s">
        <v>38</v>
      </c>
      <c r="AA12" s="60" t="s">
        <v>40</v>
      </c>
      <c r="AB12" s="64"/>
      <c r="AC12" s="67" t="s">
        <v>42</v>
      </c>
      <c r="AD12" s="67" t="s">
        <v>43</v>
      </c>
      <c r="AE12" s="68" t="s">
        <v>44</v>
      </c>
      <c r="AF12" s="49" t="s">
        <v>26</v>
      </c>
    </row>
    <row r="13" spans="1:32" ht="23.25" customHeight="1">
      <c r="A13" s="36"/>
      <c r="B13" s="43"/>
      <c r="C13" s="21"/>
      <c r="D13" s="75" t="s">
        <v>47</v>
      </c>
      <c r="E13" s="76">
        <v>1</v>
      </c>
      <c r="F13" s="56">
        <f>IF(E13&gt;0,AA13,"")</f>
        <v>14.38</v>
      </c>
      <c r="G13" s="57">
        <f>IF(E13&gt;0,AC13,"")</f>
        <v>2.16</v>
      </c>
      <c r="H13" s="57">
        <f>IF(E13&gt;0,AD13,"")</f>
        <v>0.11</v>
      </c>
      <c r="I13" s="57">
        <f>IF(E13&gt;0,AE13,"")</f>
        <v>2.27</v>
      </c>
      <c r="J13" s="56">
        <f>IF(E13&gt;0,AF13,"")</f>
        <v>12.110000000000001</v>
      </c>
      <c r="K13" s="44"/>
      <c r="X13" s="71" t="str">
        <f aca="true" t="shared" si="0" ref="X13:X34">D13</f>
        <v>Gündüz</v>
      </c>
      <c r="Y13" s="31">
        <f>ROUND($E$8*Z13,4)</f>
        <v>14.3788</v>
      </c>
      <c r="Z13" s="58">
        <v>140</v>
      </c>
      <c r="AA13" s="63">
        <f>ROUND(E13*Y13,2)</f>
        <v>14.38</v>
      </c>
      <c r="AB13" s="64"/>
      <c r="AC13" s="13">
        <f aca="true" t="shared" si="1" ref="AC13:AC27">ROUND(AA13*$E$9,2)</f>
        <v>2.16</v>
      </c>
      <c r="AD13" s="13">
        <f aca="true" t="shared" si="2" ref="AD13:AD27">ROUND(AA13*$E$10/1000,2)</f>
        <v>0.11</v>
      </c>
      <c r="AE13" s="13">
        <f aca="true" t="shared" si="3" ref="AE13:AE27">SUM(AC13:AD13)</f>
        <v>2.27</v>
      </c>
      <c r="AF13" s="13">
        <f aca="true" t="shared" si="4" ref="AF13:AF27">AA13-AE13</f>
        <v>12.110000000000001</v>
      </c>
    </row>
    <row r="14" spans="1:32" ht="23.25" customHeight="1">
      <c r="A14" s="36"/>
      <c r="B14" s="43"/>
      <c r="C14" s="21"/>
      <c r="D14" s="75" t="s">
        <v>24</v>
      </c>
      <c r="E14" s="76"/>
      <c r="F14" s="56">
        <f aca="true" t="shared" si="5" ref="F14:F34">IF(E14&gt;0,AA14,"")</f>
      </c>
      <c r="G14" s="57">
        <f aca="true" t="shared" si="6" ref="G14:G34">IF(E14&gt;0,AC14,"")</f>
      </c>
      <c r="H14" s="57">
        <f aca="true" t="shared" si="7" ref="H14:H34">IF(E14&gt;0,AD14,"")</f>
      </c>
      <c r="I14" s="57">
        <f aca="true" t="shared" si="8" ref="I14:I34">IF(E14&gt;0,AE14,"")</f>
      </c>
      <c r="J14" s="56">
        <f aca="true" t="shared" si="9" ref="J14:J34">IF(E14&gt;0,AF14,"")</f>
      </c>
      <c r="K14" s="44"/>
      <c r="X14" s="71" t="str">
        <f t="shared" si="0"/>
        <v>Sınav Görevi</v>
      </c>
      <c r="Y14" s="31">
        <f aca="true" t="shared" si="10" ref="Y14:Y34">ROUND($E$8*Z14,4)</f>
        <v>14.3788</v>
      </c>
      <c r="Z14" s="62">
        <v>140</v>
      </c>
      <c r="AA14" s="63">
        <f aca="true" t="shared" si="11" ref="AA14:AA34">ROUND(E14*Y14,2)</f>
        <v>0</v>
      </c>
      <c r="AB14" s="64"/>
      <c r="AC14" s="13">
        <f t="shared" si="1"/>
        <v>0</v>
      </c>
      <c r="AD14" s="13">
        <f t="shared" si="2"/>
        <v>0</v>
      </c>
      <c r="AE14" s="13">
        <f t="shared" si="3"/>
        <v>0</v>
      </c>
      <c r="AF14" s="13">
        <f t="shared" si="4"/>
        <v>0</v>
      </c>
    </row>
    <row r="15" spans="1:32" ht="23.25" customHeight="1">
      <c r="A15" s="36"/>
      <c r="B15" s="43"/>
      <c r="C15" s="21"/>
      <c r="D15" s="75" t="s">
        <v>25</v>
      </c>
      <c r="E15" s="76"/>
      <c r="F15" s="56">
        <f t="shared" si="5"/>
      </c>
      <c r="G15" s="57">
        <f t="shared" si="6"/>
      </c>
      <c r="H15" s="57">
        <f t="shared" si="7"/>
      </c>
      <c r="I15" s="57">
        <f t="shared" si="8"/>
      </c>
      <c r="J15" s="56">
        <f t="shared" si="9"/>
      </c>
      <c r="K15" s="44"/>
      <c r="X15" s="71" t="str">
        <f t="shared" si="0"/>
        <v>Belleticilik</v>
      </c>
      <c r="Y15" s="31">
        <f t="shared" si="10"/>
        <v>14.3788</v>
      </c>
      <c r="Z15" s="62">
        <v>140</v>
      </c>
      <c r="AA15" s="63">
        <f t="shared" si="11"/>
        <v>0</v>
      </c>
      <c r="AB15" s="64"/>
      <c r="AC15" s="13">
        <f t="shared" si="1"/>
        <v>0</v>
      </c>
      <c r="AD15" s="13">
        <f t="shared" si="2"/>
        <v>0</v>
      </c>
      <c r="AE15" s="13">
        <f t="shared" si="3"/>
        <v>0</v>
      </c>
      <c r="AF15" s="13">
        <f t="shared" si="4"/>
        <v>0</v>
      </c>
    </row>
    <row r="16" spans="1:32" ht="23.25" customHeight="1">
      <c r="A16" s="36"/>
      <c r="B16" s="43"/>
      <c r="C16" s="21"/>
      <c r="D16" s="75" t="s">
        <v>27</v>
      </c>
      <c r="E16" s="76"/>
      <c r="F16" s="56">
        <f t="shared" si="5"/>
      </c>
      <c r="G16" s="57">
        <f t="shared" si="6"/>
      </c>
      <c r="H16" s="57">
        <f t="shared" si="7"/>
      </c>
      <c r="I16" s="57">
        <f t="shared" si="8"/>
      </c>
      <c r="J16" s="56">
        <f t="shared" si="9"/>
      </c>
      <c r="K16" s="44"/>
      <c r="X16" s="71" t="str">
        <f>D16</f>
        <v>Ders Dışı Egzersiz</v>
      </c>
      <c r="Y16" s="31">
        <f>ROUND($E$8*Z16,4)</f>
        <v>14.3788</v>
      </c>
      <c r="Z16" s="62">
        <v>140</v>
      </c>
      <c r="AA16" s="63">
        <f>ROUND(E16*Y16,2)</f>
        <v>0</v>
      </c>
      <c r="AB16" s="64"/>
      <c r="AC16" s="13">
        <f t="shared" si="1"/>
        <v>0</v>
      </c>
      <c r="AD16" s="13">
        <f t="shared" si="2"/>
        <v>0</v>
      </c>
      <c r="AE16" s="13">
        <f t="shared" si="3"/>
        <v>0</v>
      </c>
      <c r="AF16" s="13">
        <f t="shared" si="4"/>
        <v>0</v>
      </c>
    </row>
    <row r="17" spans="1:32" ht="23.25" customHeight="1">
      <c r="A17" s="36"/>
      <c r="B17" s="43"/>
      <c r="C17" s="21"/>
      <c r="D17" s="75" t="s">
        <v>50</v>
      </c>
      <c r="E17" s="76"/>
      <c r="F17" s="56">
        <f t="shared" si="5"/>
      </c>
      <c r="G17" s="57">
        <f t="shared" si="6"/>
      </c>
      <c r="H17" s="57">
        <f t="shared" si="7"/>
      </c>
      <c r="I17" s="57">
        <f t="shared" si="8"/>
      </c>
      <c r="J17" s="56">
        <f t="shared" si="9"/>
      </c>
      <c r="K17" s="44"/>
      <c r="X17" s="71" t="str">
        <f>D17</f>
        <v>Nöbet Görevi (Gündüz)</v>
      </c>
      <c r="Y17" s="31">
        <f>ROUND($E$8*Z17,4)</f>
        <v>14.3788</v>
      </c>
      <c r="Z17" s="62">
        <v>140</v>
      </c>
      <c r="AA17" s="63">
        <f>ROUND(E17*Y17,2)</f>
        <v>0</v>
      </c>
      <c r="AB17" s="64"/>
      <c r="AC17" s="13">
        <f t="shared" si="1"/>
        <v>0</v>
      </c>
      <c r="AD17" s="13">
        <f t="shared" si="2"/>
        <v>0</v>
      </c>
      <c r="AE17" s="13">
        <f t="shared" si="3"/>
        <v>0</v>
      </c>
      <c r="AF17" s="13">
        <f t="shared" si="4"/>
        <v>0</v>
      </c>
    </row>
    <row r="18" spans="1:32" ht="23.25" customHeight="1">
      <c r="A18" s="36"/>
      <c r="B18" s="43"/>
      <c r="C18" s="21"/>
      <c r="D18" s="82" t="s">
        <v>12</v>
      </c>
      <c r="E18" s="76"/>
      <c r="F18" s="56">
        <f t="shared" si="5"/>
      </c>
      <c r="G18" s="57">
        <f t="shared" si="6"/>
      </c>
      <c r="H18" s="57">
        <f t="shared" si="7"/>
      </c>
      <c r="I18" s="57">
        <f t="shared" si="8"/>
      </c>
      <c r="J18" s="56">
        <f t="shared" si="9"/>
      </c>
      <c r="K18" s="44"/>
      <c r="X18" s="71" t="str">
        <f>D18</f>
        <v>Gündüz Master %5</v>
      </c>
      <c r="Y18" s="31">
        <f>ROUND($E$8*Z18,4)</f>
        <v>15.0978</v>
      </c>
      <c r="Z18" s="62">
        <v>147</v>
      </c>
      <c r="AA18" s="63">
        <f>ROUND(E18*Y18,2)</f>
        <v>0</v>
      </c>
      <c r="AB18" s="64"/>
      <c r="AC18" s="13">
        <f t="shared" si="1"/>
        <v>0</v>
      </c>
      <c r="AD18" s="13">
        <f t="shared" si="2"/>
        <v>0</v>
      </c>
      <c r="AE18" s="13">
        <f t="shared" si="3"/>
        <v>0</v>
      </c>
      <c r="AF18" s="13">
        <f t="shared" si="4"/>
        <v>0</v>
      </c>
    </row>
    <row r="19" spans="1:32" ht="23.25" customHeight="1">
      <c r="A19" s="36"/>
      <c r="B19" s="43"/>
      <c r="C19" s="21"/>
      <c r="D19" s="75" t="s">
        <v>13</v>
      </c>
      <c r="E19" s="76"/>
      <c r="F19" s="56">
        <f t="shared" si="5"/>
      </c>
      <c r="G19" s="57">
        <f t="shared" si="6"/>
      </c>
      <c r="H19" s="57">
        <f t="shared" si="7"/>
      </c>
      <c r="I19" s="57">
        <f t="shared" si="8"/>
      </c>
      <c r="J19" s="56">
        <f t="shared" si="9"/>
      </c>
      <c r="K19" s="44"/>
      <c r="X19" s="71" t="str">
        <f>D19</f>
        <v>Gündüz Doktora %15</v>
      </c>
      <c r="Y19" s="31">
        <f>ROUND($E$8*Z19,4)</f>
        <v>16.5357</v>
      </c>
      <c r="Z19" s="62">
        <v>161</v>
      </c>
      <c r="AA19" s="63">
        <f>ROUND(E19*Y19,2)</f>
        <v>0</v>
      </c>
      <c r="AB19" s="64"/>
      <c r="AC19" s="13">
        <f t="shared" si="1"/>
        <v>0</v>
      </c>
      <c r="AD19" s="13">
        <f t="shared" si="2"/>
        <v>0</v>
      </c>
      <c r="AE19" s="13">
        <f t="shared" si="3"/>
        <v>0</v>
      </c>
      <c r="AF19" s="13">
        <f t="shared" si="4"/>
        <v>0</v>
      </c>
    </row>
    <row r="20" spans="1:32" ht="23.25" customHeight="1">
      <c r="A20" s="36"/>
      <c r="B20" s="43"/>
      <c r="C20" s="21"/>
      <c r="D20" s="74" t="s">
        <v>14</v>
      </c>
      <c r="E20" s="76"/>
      <c r="F20" s="56">
        <f t="shared" si="5"/>
      </c>
      <c r="G20" s="57">
        <f t="shared" si="6"/>
      </c>
      <c r="H20" s="57">
        <f t="shared" si="7"/>
      </c>
      <c r="I20" s="57">
        <f t="shared" si="8"/>
      </c>
      <c r="J20" s="56">
        <f t="shared" si="9"/>
      </c>
      <c r="K20" s="44"/>
      <c r="X20" s="71" t="str">
        <f>D20</f>
        <v>%25 Fazla Ekders (Özel Eğit.)</v>
      </c>
      <c r="Y20" s="31">
        <f>ROUND($E$8*Z20,4)</f>
        <v>17.9736</v>
      </c>
      <c r="Z20" s="58">
        <v>175</v>
      </c>
      <c r="AA20" s="63">
        <f>ROUND(E20*Y20,2)</f>
        <v>0</v>
      </c>
      <c r="AB20" s="64"/>
      <c r="AC20" s="13">
        <f t="shared" si="1"/>
        <v>0</v>
      </c>
      <c r="AD20" s="13">
        <f t="shared" si="2"/>
        <v>0</v>
      </c>
      <c r="AE20" s="13">
        <f t="shared" si="3"/>
        <v>0</v>
      </c>
      <c r="AF20" s="13">
        <f t="shared" si="4"/>
        <v>0</v>
      </c>
    </row>
    <row r="21" spans="1:32" ht="23.25" customHeight="1">
      <c r="A21" s="36"/>
      <c r="B21" s="43"/>
      <c r="C21" s="21"/>
      <c r="D21" s="74" t="s">
        <v>45</v>
      </c>
      <c r="E21" s="76"/>
      <c r="F21" s="56">
        <f t="shared" si="5"/>
      </c>
      <c r="G21" s="57">
        <f t="shared" si="6"/>
      </c>
      <c r="H21" s="57">
        <f t="shared" si="7"/>
      </c>
      <c r="I21" s="57">
        <f t="shared" si="8"/>
      </c>
      <c r="J21" s="56">
        <f t="shared" si="9"/>
      </c>
      <c r="K21" s="44"/>
      <c r="X21" s="71" t="str">
        <f t="shared" si="0"/>
        <v>Belleticilik %25 Fazla</v>
      </c>
      <c r="Y21" s="31">
        <f t="shared" si="10"/>
        <v>17.9736</v>
      </c>
      <c r="Z21" s="62">
        <v>175</v>
      </c>
      <c r="AA21" s="63">
        <f t="shared" si="11"/>
        <v>0</v>
      </c>
      <c r="AB21" s="64"/>
      <c r="AC21" s="13">
        <f t="shared" si="1"/>
        <v>0</v>
      </c>
      <c r="AD21" s="13">
        <f t="shared" si="2"/>
        <v>0</v>
      </c>
      <c r="AE21" s="13">
        <f t="shared" si="3"/>
        <v>0</v>
      </c>
      <c r="AF21" s="13">
        <f t="shared" si="4"/>
        <v>0</v>
      </c>
    </row>
    <row r="22" spans="1:32" ht="23.25" customHeight="1">
      <c r="A22" s="36"/>
      <c r="B22" s="43"/>
      <c r="C22" s="21"/>
      <c r="D22" s="74" t="s">
        <v>46</v>
      </c>
      <c r="E22" s="76"/>
      <c r="F22" s="56">
        <f t="shared" si="5"/>
      </c>
      <c r="G22" s="57">
        <f t="shared" si="6"/>
      </c>
      <c r="H22" s="57">
        <f t="shared" si="7"/>
      </c>
      <c r="I22" s="57">
        <f t="shared" si="8"/>
      </c>
      <c r="J22" s="56">
        <f t="shared" si="9"/>
      </c>
      <c r="K22" s="44"/>
      <c r="X22" s="71" t="str">
        <f>D22</f>
        <v>Destek Odası %25 Fazla</v>
      </c>
      <c r="Y22" s="31">
        <f>ROUND($E$8*Z22,4)</f>
        <v>17.9736</v>
      </c>
      <c r="Z22" s="58">
        <v>175</v>
      </c>
      <c r="AA22" s="63">
        <f>ROUND(E22*Y22,2)</f>
        <v>0</v>
      </c>
      <c r="AB22" s="64"/>
      <c r="AC22" s="13">
        <f t="shared" si="1"/>
        <v>0</v>
      </c>
      <c r="AD22" s="13">
        <f t="shared" si="2"/>
        <v>0</v>
      </c>
      <c r="AE22" s="13">
        <f t="shared" si="3"/>
        <v>0</v>
      </c>
      <c r="AF22" s="13">
        <f t="shared" si="4"/>
        <v>0</v>
      </c>
    </row>
    <row r="23" spans="1:32" ht="23.25" customHeight="1">
      <c r="A23" s="36"/>
      <c r="B23" s="43"/>
      <c r="C23" s="21"/>
      <c r="D23" s="81" t="s">
        <v>48</v>
      </c>
      <c r="E23" s="76"/>
      <c r="F23" s="56">
        <f t="shared" si="5"/>
      </c>
      <c r="G23" s="57">
        <f t="shared" si="6"/>
      </c>
      <c r="H23" s="57">
        <f t="shared" si="7"/>
      </c>
      <c r="I23" s="57">
        <f t="shared" si="8"/>
      </c>
      <c r="J23" s="56">
        <f t="shared" si="9"/>
      </c>
      <c r="K23" s="44"/>
      <c r="X23" s="71" t="str">
        <f>D23</f>
        <v>Gece / Hafta Sonu Ekders</v>
      </c>
      <c r="Y23" s="31">
        <f>ROUND($E$8*Z23,4)</f>
        <v>15.4059</v>
      </c>
      <c r="Z23" s="58">
        <v>150</v>
      </c>
      <c r="AA23" s="63">
        <f>ROUND(E23*Y23,2)</f>
        <v>0</v>
      </c>
      <c r="AB23" s="64"/>
      <c r="AC23" s="13">
        <f t="shared" si="1"/>
        <v>0</v>
      </c>
      <c r="AD23" s="13">
        <f t="shared" si="2"/>
        <v>0</v>
      </c>
      <c r="AE23" s="13">
        <f t="shared" si="3"/>
        <v>0</v>
      </c>
      <c r="AF23" s="13">
        <f t="shared" si="4"/>
        <v>0</v>
      </c>
    </row>
    <row r="24" spans="1:32" ht="23.25" customHeight="1">
      <c r="A24" s="36"/>
      <c r="B24" s="43"/>
      <c r="C24" s="21"/>
      <c r="D24" s="73" t="s">
        <v>35</v>
      </c>
      <c r="E24" s="76"/>
      <c r="F24" s="56">
        <f t="shared" si="5"/>
      </c>
      <c r="G24" s="57">
        <f t="shared" si="6"/>
      </c>
      <c r="H24" s="57">
        <f t="shared" si="7"/>
      </c>
      <c r="I24" s="57">
        <f t="shared" si="8"/>
      </c>
      <c r="J24" s="56">
        <f t="shared" si="9"/>
      </c>
      <c r="K24" s="44"/>
      <c r="X24" s="71" t="str">
        <f t="shared" si="0"/>
        <v>%25 Ekders + %5 Master</v>
      </c>
      <c r="Y24" s="31">
        <f t="shared" si="10"/>
        <v>18.8722</v>
      </c>
      <c r="Z24" s="62">
        <v>183.75</v>
      </c>
      <c r="AA24" s="63">
        <f t="shared" si="11"/>
        <v>0</v>
      </c>
      <c r="AB24" s="64"/>
      <c r="AC24" s="13">
        <f t="shared" si="1"/>
        <v>0</v>
      </c>
      <c r="AD24" s="13">
        <f t="shared" si="2"/>
        <v>0</v>
      </c>
      <c r="AE24" s="13">
        <f t="shared" si="3"/>
        <v>0</v>
      </c>
      <c r="AF24" s="13">
        <f t="shared" si="4"/>
        <v>0</v>
      </c>
    </row>
    <row r="25" spans="1:32" ht="23.25" customHeight="1">
      <c r="A25" s="36"/>
      <c r="B25" s="43"/>
      <c r="C25" s="21"/>
      <c r="D25" s="72" t="s">
        <v>36</v>
      </c>
      <c r="E25" s="76"/>
      <c r="F25" s="56">
        <f t="shared" si="5"/>
      </c>
      <c r="G25" s="57">
        <f t="shared" si="6"/>
      </c>
      <c r="H25" s="57">
        <f t="shared" si="7"/>
      </c>
      <c r="I25" s="57">
        <f t="shared" si="8"/>
      </c>
      <c r="J25" s="56">
        <f t="shared" si="9"/>
      </c>
      <c r="K25" s="44"/>
      <c r="X25" s="71" t="str">
        <f t="shared" si="0"/>
        <v>%25 Ekders + %15 Doktora</v>
      </c>
      <c r="Y25" s="31">
        <f t="shared" si="10"/>
        <v>20.6696</v>
      </c>
      <c r="Z25" s="62">
        <v>201.25</v>
      </c>
      <c r="AA25" s="63">
        <f t="shared" si="11"/>
        <v>0</v>
      </c>
      <c r="AB25" s="64"/>
      <c r="AC25" s="13">
        <f t="shared" si="1"/>
        <v>0</v>
      </c>
      <c r="AD25" s="13">
        <f t="shared" si="2"/>
        <v>0</v>
      </c>
      <c r="AE25" s="13">
        <f t="shared" si="3"/>
        <v>0</v>
      </c>
      <c r="AF25" s="13">
        <f t="shared" si="4"/>
        <v>0</v>
      </c>
    </row>
    <row r="26" spans="1:32" ht="23.25" customHeight="1">
      <c r="A26" s="36"/>
      <c r="B26" s="43"/>
      <c r="C26" s="21"/>
      <c r="D26" s="72" t="s">
        <v>23</v>
      </c>
      <c r="E26" s="76"/>
      <c r="F26" s="56">
        <f t="shared" si="5"/>
      </c>
      <c r="G26" s="57">
        <f t="shared" si="6"/>
      </c>
      <c r="H26" s="57">
        <f t="shared" si="7"/>
      </c>
      <c r="I26" s="57">
        <f t="shared" si="8"/>
      </c>
      <c r="J26" s="56">
        <f t="shared" si="9"/>
      </c>
      <c r="K26" s="44"/>
      <c r="X26" s="71" t="str">
        <f t="shared" si="0"/>
        <v>%25 Ekders + Gece </v>
      </c>
      <c r="Y26" s="31">
        <f t="shared" si="10"/>
        <v>19.2574</v>
      </c>
      <c r="Z26" s="62">
        <v>187.5</v>
      </c>
      <c r="AA26" s="63">
        <f t="shared" si="11"/>
        <v>0</v>
      </c>
      <c r="AB26" s="64"/>
      <c r="AC26" s="13">
        <f t="shared" si="1"/>
        <v>0</v>
      </c>
      <c r="AD26" s="13">
        <f t="shared" si="2"/>
        <v>0</v>
      </c>
      <c r="AE26" s="13">
        <f t="shared" si="3"/>
        <v>0</v>
      </c>
      <c r="AF26" s="13">
        <f t="shared" si="4"/>
        <v>0</v>
      </c>
    </row>
    <row r="27" spans="1:32" ht="23.25" customHeight="1">
      <c r="A27" s="36"/>
      <c r="B27" s="43"/>
      <c r="C27" s="21"/>
      <c r="D27" s="72" t="s">
        <v>33</v>
      </c>
      <c r="E27" s="76"/>
      <c r="F27" s="56">
        <f t="shared" si="5"/>
      </c>
      <c r="G27" s="57">
        <f t="shared" si="6"/>
      </c>
      <c r="H27" s="57">
        <f t="shared" si="7"/>
      </c>
      <c r="I27" s="57">
        <f t="shared" si="8"/>
      </c>
      <c r="J27" s="56">
        <f t="shared" si="9"/>
      </c>
      <c r="K27" s="44"/>
      <c r="X27" s="71" t="str">
        <f t="shared" si="0"/>
        <v>%25 Ekders + Gece + Master</v>
      </c>
      <c r="Y27" s="31">
        <f t="shared" si="10"/>
        <v>16.1762</v>
      </c>
      <c r="Z27" s="62">
        <v>157.5</v>
      </c>
      <c r="AA27" s="63">
        <f t="shared" si="11"/>
        <v>0</v>
      </c>
      <c r="AB27" s="64"/>
      <c r="AC27" s="13">
        <f t="shared" si="1"/>
        <v>0</v>
      </c>
      <c r="AD27" s="13">
        <f t="shared" si="2"/>
        <v>0</v>
      </c>
      <c r="AE27" s="13">
        <f t="shared" si="3"/>
        <v>0</v>
      </c>
      <c r="AF27" s="13">
        <f t="shared" si="4"/>
        <v>0</v>
      </c>
    </row>
    <row r="28" spans="1:32" ht="23.25" customHeight="1">
      <c r="A28" s="36"/>
      <c r="B28" s="43"/>
      <c r="C28" s="21"/>
      <c r="D28" s="72" t="s">
        <v>34</v>
      </c>
      <c r="E28" s="76"/>
      <c r="F28" s="56">
        <f t="shared" si="5"/>
      </c>
      <c r="G28" s="57">
        <f t="shared" si="6"/>
      </c>
      <c r="H28" s="57">
        <f t="shared" si="7"/>
      </c>
      <c r="I28" s="57">
        <f t="shared" si="8"/>
      </c>
      <c r="J28" s="56">
        <f t="shared" si="9"/>
      </c>
      <c r="K28" s="44"/>
      <c r="X28" s="71" t="str">
        <f t="shared" si="0"/>
        <v>%25 Ekders + Gece + Doktora</v>
      </c>
      <c r="Y28" s="31">
        <f t="shared" si="10"/>
        <v>17.7168</v>
      </c>
      <c r="Z28" s="62">
        <v>172.5</v>
      </c>
      <c r="AA28" s="63">
        <f t="shared" si="11"/>
        <v>0</v>
      </c>
      <c r="AB28" s="64"/>
      <c r="AC28" s="13">
        <f aca="true" t="shared" si="12" ref="AC28:AC34">ROUND(AA28*$E$9,2)</f>
        <v>0</v>
      </c>
      <c r="AD28" s="13">
        <f aca="true" t="shared" si="13" ref="AD28:AD34">ROUND(AA28*$E$10/1000,2)</f>
        <v>0</v>
      </c>
      <c r="AE28" s="13">
        <f aca="true" t="shared" si="14" ref="AE28:AE34">SUM(AC28:AD28)</f>
        <v>0</v>
      </c>
      <c r="AF28" s="13">
        <f aca="true" t="shared" si="15" ref="AF28:AF34">AA28-AE28</f>
        <v>0</v>
      </c>
    </row>
    <row r="29" spans="1:32" ht="23.25" customHeight="1">
      <c r="A29" s="36"/>
      <c r="B29" s="43"/>
      <c r="C29" s="21"/>
      <c r="D29" s="84" t="s">
        <v>51</v>
      </c>
      <c r="E29" s="76"/>
      <c r="F29" s="56">
        <f t="shared" si="5"/>
      </c>
      <c r="G29" s="57">
        <f t="shared" si="6"/>
      </c>
      <c r="H29" s="57">
        <f t="shared" si="7"/>
      </c>
      <c r="I29" s="57">
        <f t="shared" si="8"/>
      </c>
      <c r="J29" s="56">
        <f t="shared" si="9"/>
      </c>
      <c r="K29" s="44"/>
      <c r="X29" s="71" t="str">
        <f t="shared" si="0"/>
        <v>Takviye Kursu Gündüz</v>
      </c>
      <c r="Y29" s="31">
        <f t="shared" si="10"/>
        <v>28.7577</v>
      </c>
      <c r="Z29" s="62">
        <v>280</v>
      </c>
      <c r="AA29" s="63">
        <f t="shared" si="11"/>
        <v>0</v>
      </c>
      <c r="AB29" s="64"/>
      <c r="AC29" s="13">
        <f t="shared" si="12"/>
        <v>0</v>
      </c>
      <c r="AD29" s="13">
        <f t="shared" si="13"/>
        <v>0</v>
      </c>
      <c r="AE29" s="13">
        <f t="shared" si="14"/>
        <v>0</v>
      </c>
      <c r="AF29" s="13">
        <f t="shared" si="15"/>
        <v>0</v>
      </c>
    </row>
    <row r="30" spans="1:32" ht="23.25" customHeight="1">
      <c r="A30" s="36"/>
      <c r="B30" s="43"/>
      <c r="C30" s="21"/>
      <c r="D30" s="84" t="s">
        <v>52</v>
      </c>
      <c r="E30" s="76"/>
      <c r="F30" s="56">
        <f t="shared" si="5"/>
      </c>
      <c r="G30" s="57">
        <f t="shared" si="6"/>
      </c>
      <c r="H30" s="57">
        <f t="shared" si="7"/>
      </c>
      <c r="I30" s="57">
        <f t="shared" si="8"/>
      </c>
      <c r="J30" s="56">
        <f t="shared" si="9"/>
      </c>
      <c r="K30" s="44"/>
      <c r="X30" s="71" t="str">
        <f t="shared" si="0"/>
        <v>Takviye Kursu Gündüz(Master)</v>
      </c>
      <c r="Y30" s="31">
        <f t="shared" si="10"/>
        <v>30.1956</v>
      </c>
      <c r="Z30" s="62">
        <v>294</v>
      </c>
      <c r="AA30" s="63">
        <f>ROUNDDOWN(E30*Y30,2)</f>
        <v>0</v>
      </c>
      <c r="AB30" s="64"/>
      <c r="AC30" s="13">
        <f t="shared" si="12"/>
        <v>0</v>
      </c>
      <c r="AD30" s="13">
        <f t="shared" si="13"/>
        <v>0</v>
      </c>
      <c r="AE30" s="13">
        <f t="shared" si="14"/>
        <v>0</v>
      </c>
      <c r="AF30" s="13">
        <f t="shared" si="15"/>
        <v>0</v>
      </c>
    </row>
    <row r="31" spans="1:32" ht="23.25" customHeight="1">
      <c r="A31" s="36"/>
      <c r="B31" s="43"/>
      <c r="C31" s="21"/>
      <c r="D31" s="84" t="s">
        <v>53</v>
      </c>
      <c r="E31" s="76"/>
      <c r="F31" s="56">
        <f t="shared" si="5"/>
      </c>
      <c r="G31" s="57">
        <f t="shared" si="6"/>
      </c>
      <c r="H31" s="57">
        <f t="shared" si="7"/>
      </c>
      <c r="I31" s="57">
        <f t="shared" si="8"/>
      </c>
      <c r="J31" s="56">
        <f t="shared" si="9"/>
      </c>
      <c r="K31" s="44"/>
      <c r="X31" s="71" t="str">
        <f t="shared" si="0"/>
        <v>Takviye Kursu Gündüz(Doktora)</v>
      </c>
      <c r="Y31" s="31">
        <f t="shared" si="10"/>
        <v>33.0713</v>
      </c>
      <c r="Z31" s="62">
        <v>322</v>
      </c>
      <c r="AA31" s="63">
        <f t="shared" si="11"/>
        <v>0</v>
      </c>
      <c r="AB31" s="64"/>
      <c r="AC31" s="13">
        <f t="shared" si="12"/>
        <v>0</v>
      </c>
      <c r="AD31" s="13">
        <f t="shared" si="13"/>
        <v>0</v>
      </c>
      <c r="AE31" s="13">
        <f t="shared" si="14"/>
        <v>0</v>
      </c>
      <c r="AF31" s="13">
        <f t="shared" si="15"/>
        <v>0</v>
      </c>
    </row>
    <row r="32" spans="1:32" ht="23.25" customHeight="1">
      <c r="A32" s="36"/>
      <c r="B32" s="43"/>
      <c r="C32" s="21"/>
      <c r="D32" s="83" t="s">
        <v>54</v>
      </c>
      <c r="E32" s="76"/>
      <c r="F32" s="56">
        <f t="shared" si="5"/>
      </c>
      <c r="G32" s="57">
        <f t="shared" si="6"/>
      </c>
      <c r="H32" s="57">
        <f t="shared" si="7"/>
      </c>
      <c r="I32" s="57">
        <f t="shared" si="8"/>
      </c>
      <c r="J32" s="56">
        <f t="shared" si="9"/>
      </c>
      <c r="K32" s="44"/>
      <c r="X32" s="71" t="str">
        <f t="shared" si="0"/>
        <v>Takviye Kursu Gece</v>
      </c>
      <c r="Y32" s="31">
        <f t="shared" si="10"/>
        <v>30.8118</v>
      </c>
      <c r="Z32" s="62">
        <v>300</v>
      </c>
      <c r="AA32" s="63">
        <f t="shared" si="11"/>
        <v>0</v>
      </c>
      <c r="AB32" s="64"/>
      <c r="AC32" s="13">
        <f t="shared" si="12"/>
        <v>0</v>
      </c>
      <c r="AD32" s="13">
        <f t="shared" si="13"/>
        <v>0</v>
      </c>
      <c r="AE32" s="13">
        <f t="shared" si="14"/>
        <v>0</v>
      </c>
      <c r="AF32" s="13">
        <f t="shared" si="15"/>
        <v>0</v>
      </c>
    </row>
    <row r="33" spans="1:32" ht="23.25" customHeight="1">
      <c r="A33" s="36"/>
      <c r="B33" s="43"/>
      <c r="C33" s="21"/>
      <c r="D33" s="83" t="s">
        <v>55</v>
      </c>
      <c r="E33" s="76"/>
      <c r="F33" s="56">
        <f t="shared" si="5"/>
      </c>
      <c r="G33" s="57">
        <f t="shared" si="6"/>
      </c>
      <c r="H33" s="57">
        <f t="shared" si="7"/>
      </c>
      <c r="I33" s="57">
        <f t="shared" si="8"/>
      </c>
      <c r="J33" s="56">
        <f t="shared" si="9"/>
      </c>
      <c r="K33" s="44"/>
      <c r="X33" s="71" t="str">
        <f t="shared" si="0"/>
        <v>Takviye Kursu Gece (Master)</v>
      </c>
      <c r="Y33" s="31">
        <f t="shared" si="10"/>
        <v>32.3524</v>
      </c>
      <c r="Z33" s="62">
        <v>315</v>
      </c>
      <c r="AA33" s="63">
        <f>ROUNDDOWN(E33*Y33,2)</f>
        <v>0</v>
      </c>
      <c r="AB33" s="64"/>
      <c r="AC33" s="13">
        <f t="shared" si="12"/>
        <v>0</v>
      </c>
      <c r="AD33" s="13">
        <f t="shared" si="13"/>
        <v>0</v>
      </c>
      <c r="AE33" s="13">
        <f t="shared" si="14"/>
        <v>0</v>
      </c>
      <c r="AF33" s="13">
        <f t="shared" si="15"/>
        <v>0</v>
      </c>
    </row>
    <row r="34" spans="1:32" ht="23.25" customHeight="1">
      <c r="A34" s="36"/>
      <c r="B34" s="43"/>
      <c r="C34" s="21"/>
      <c r="D34" s="83" t="s">
        <v>56</v>
      </c>
      <c r="E34" s="76"/>
      <c r="F34" s="56">
        <f t="shared" si="5"/>
      </c>
      <c r="G34" s="57">
        <f t="shared" si="6"/>
      </c>
      <c r="H34" s="57">
        <f t="shared" si="7"/>
      </c>
      <c r="I34" s="57">
        <f t="shared" si="8"/>
      </c>
      <c r="J34" s="56">
        <f t="shared" si="9"/>
      </c>
      <c r="K34" s="44"/>
      <c r="X34" s="71" t="str">
        <f t="shared" si="0"/>
        <v>Takviye Kursu Gece (Doktora)</v>
      </c>
      <c r="Y34" s="31">
        <f t="shared" si="10"/>
        <v>35.4336</v>
      </c>
      <c r="Z34" s="62">
        <v>345</v>
      </c>
      <c r="AA34" s="63">
        <f t="shared" si="11"/>
        <v>0</v>
      </c>
      <c r="AB34" s="64"/>
      <c r="AC34" s="13">
        <f t="shared" si="12"/>
        <v>0</v>
      </c>
      <c r="AD34" s="13">
        <f t="shared" si="13"/>
        <v>0</v>
      </c>
      <c r="AE34" s="13">
        <f t="shared" si="14"/>
        <v>0</v>
      </c>
      <c r="AF34" s="13">
        <f t="shared" si="15"/>
        <v>0</v>
      </c>
    </row>
    <row r="35" spans="1:32" ht="29.25" customHeight="1">
      <c r="A35" s="36"/>
      <c r="B35" s="43"/>
      <c r="C35" s="21"/>
      <c r="D35" s="85" t="s">
        <v>21</v>
      </c>
      <c r="E35" s="86">
        <f aca="true" t="shared" si="16" ref="E35:J35">SUM(E13:E34)</f>
        <v>1</v>
      </c>
      <c r="F35" s="87">
        <f t="shared" si="16"/>
        <v>14.38</v>
      </c>
      <c r="G35" s="87">
        <f t="shared" si="16"/>
        <v>2.16</v>
      </c>
      <c r="H35" s="87">
        <f t="shared" si="16"/>
        <v>0.11</v>
      </c>
      <c r="I35" s="87">
        <f t="shared" si="16"/>
        <v>2.27</v>
      </c>
      <c r="J35" s="87">
        <f t="shared" si="16"/>
        <v>12.110000000000001</v>
      </c>
      <c r="K35" s="44"/>
      <c r="X35" s="65" t="s">
        <v>1</v>
      </c>
      <c r="Y35" s="66">
        <f>SUM(Y13:Y34)</f>
        <v>456.16880000000003</v>
      </c>
      <c r="Z35" s="66">
        <f>SUM(Z13:Z34)</f>
        <v>4441.5</v>
      </c>
      <c r="AA35" s="66">
        <f>SUM(AA13:AA34)</f>
        <v>14.38</v>
      </c>
      <c r="AB35" s="64"/>
      <c r="AC35" s="69">
        <f>SUM(AC13:AC34)</f>
        <v>2.16</v>
      </c>
      <c r="AD35" s="69">
        <f>SUM(AD13:AD34)</f>
        <v>0.11</v>
      </c>
      <c r="AE35" s="69">
        <f>SUM(AE13:AE34)</f>
        <v>2.27</v>
      </c>
      <c r="AF35" s="69">
        <f>SUM(AF13:AF34)</f>
        <v>12.110000000000001</v>
      </c>
    </row>
    <row r="36" spans="1:11" ht="12.75">
      <c r="A36" s="36"/>
      <c r="B36" s="41"/>
      <c r="C36" s="22"/>
      <c r="D36" s="22"/>
      <c r="E36" s="22"/>
      <c r="F36" s="22"/>
      <c r="G36" s="22"/>
      <c r="H36" s="22"/>
      <c r="I36" s="22"/>
      <c r="J36" s="22"/>
      <c r="K36" s="45"/>
    </row>
    <row r="37" spans="1:11" ht="12.75">
      <c r="A37" s="36"/>
      <c r="B37" s="41"/>
      <c r="C37" s="22"/>
      <c r="D37" s="22"/>
      <c r="E37" s="22"/>
      <c r="F37" s="22"/>
      <c r="G37" s="22"/>
      <c r="H37" s="22"/>
      <c r="I37" s="22"/>
      <c r="J37" s="22"/>
      <c r="K37" s="45"/>
    </row>
    <row r="38" spans="1:11" ht="12.75">
      <c r="A38" s="36"/>
      <c r="B38" s="41"/>
      <c r="C38" s="22"/>
      <c r="D38" s="22"/>
      <c r="E38" s="22"/>
      <c r="F38" s="22"/>
      <c r="G38" s="22"/>
      <c r="H38" s="22"/>
      <c r="I38" s="22"/>
      <c r="J38" s="22"/>
      <c r="K38" s="45"/>
    </row>
    <row r="39" spans="1:11" ht="12.75">
      <c r="A39" s="36"/>
      <c r="B39" s="46"/>
      <c r="C39" s="47"/>
      <c r="D39" s="47"/>
      <c r="E39" s="47"/>
      <c r="F39" s="47"/>
      <c r="G39" s="47"/>
      <c r="H39" s="47"/>
      <c r="I39" s="47"/>
      <c r="J39" s="47"/>
      <c r="K39" s="48"/>
    </row>
    <row r="40" spans="2:11" ht="12.7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2.75">
      <c r="B44" s="11"/>
      <c r="C44" s="11"/>
      <c r="D44" s="11"/>
      <c r="E44" s="11"/>
      <c r="F44" s="11"/>
      <c r="G44" s="29"/>
      <c r="H44" s="29"/>
      <c r="I44" s="11"/>
      <c r="J44" s="11"/>
      <c r="K44" s="11"/>
    </row>
    <row r="45" spans="2:11" ht="12.75">
      <c r="B45" s="12"/>
      <c r="C45" s="11"/>
      <c r="D45" s="11"/>
      <c r="E45" s="11"/>
      <c r="F45" s="28"/>
      <c r="G45" s="30"/>
      <c r="H45" s="30"/>
      <c r="I45" s="11"/>
      <c r="J45" s="11"/>
      <c r="K45" s="11"/>
    </row>
  </sheetData>
  <sheetProtection password="F93B" sheet="1" formatCells="0" formatColumns="0" selectLockedCells="1"/>
  <mergeCells count="3">
    <mergeCell ref="D11:J11"/>
    <mergeCell ref="H8:I8"/>
    <mergeCell ref="D3:J5"/>
  </mergeCells>
  <printOptions/>
  <pageMargins left="0.2755905511811024" right="0.2755905511811024" top="0.5905511811023623" bottom="0.6299212598425197" header="0.35433070866141736" footer="0.5118110236220472"/>
  <pageSetup blackAndWhite="1" fitToHeight="1" fitToWidth="1" horizontalDpi="600" verticalDpi="600" orientation="portrait" paperSize="9" scale="64" r:id="rId4"/>
  <ignoredErrors>
    <ignoredError sqref="AA20:AA21 AA13:AA15 AA24:AA29 AA32 AA31 AA34" unlockedFormula="1"/>
    <ignoredError sqref="AA30" formula="1"/>
    <ignoredError sqref="AA33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E22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4" max="4" width="36.28125" style="0" bestFit="1" customWidth="1"/>
    <col min="5" max="5" width="14.57421875" style="92" customWidth="1"/>
  </cols>
  <sheetData>
    <row r="1" spans="4:5" ht="30">
      <c r="D1" s="88" t="s">
        <v>39</v>
      </c>
      <c r="E1" s="90" t="s">
        <v>57</v>
      </c>
    </row>
    <row r="2" spans="4:5" ht="15">
      <c r="D2" s="89" t="s">
        <v>47</v>
      </c>
      <c r="E2" s="91">
        <v>101</v>
      </c>
    </row>
    <row r="3" spans="4:5" ht="15">
      <c r="D3" s="89" t="s">
        <v>61</v>
      </c>
      <c r="E3" s="91">
        <v>102</v>
      </c>
    </row>
    <row r="4" spans="4:5" ht="15">
      <c r="D4" s="89" t="s">
        <v>60</v>
      </c>
      <c r="E4" s="91">
        <v>103</v>
      </c>
    </row>
    <row r="5" spans="4:5" ht="15">
      <c r="D5" s="89" t="s">
        <v>59</v>
      </c>
      <c r="E5" s="91">
        <v>104</v>
      </c>
    </row>
    <row r="6" spans="4:5" ht="15">
      <c r="D6" s="89" t="s">
        <v>25</v>
      </c>
      <c r="E6" s="91">
        <v>106</v>
      </c>
    </row>
    <row r="7" spans="4:5" ht="15">
      <c r="D7" s="89" t="s">
        <v>24</v>
      </c>
      <c r="E7" s="91">
        <v>107</v>
      </c>
    </row>
    <row r="8" spans="4:5" ht="15">
      <c r="D8" s="89" t="s">
        <v>62</v>
      </c>
      <c r="E8" s="91">
        <v>108</v>
      </c>
    </row>
    <row r="9" spans="4:5" ht="15">
      <c r="D9" s="89" t="s">
        <v>63</v>
      </c>
      <c r="E9" s="91">
        <v>109</v>
      </c>
    </row>
    <row r="10" spans="4:5" ht="15">
      <c r="D10" s="89" t="s">
        <v>64</v>
      </c>
      <c r="E10" s="91">
        <v>110</v>
      </c>
    </row>
    <row r="11" spans="4:5" ht="15">
      <c r="D11" s="89" t="s">
        <v>65</v>
      </c>
      <c r="E11" s="91">
        <v>111</v>
      </c>
    </row>
    <row r="12" spans="4:5" ht="15">
      <c r="D12" s="89" t="s">
        <v>67</v>
      </c>
      <c r="E12" s="91">
        <v>112</v>
      </c>
    </row>
    <row r="13" spans="4:5" ht="15">
      <c r="D13" s="89" t="s">
        <v>66</v>
      </c>
      <c r="E13" s="91">
        <v>113</v>
      </c>
    </row>
    <row r="14" spans="4:5" ht="15">
      <c r="D14" s="89" t="s">
        <v>58</v>
      </c>
      <c r="E14" s="91">
        <v>114</v>
      </c>
    </row>
    <row r="15" spans="4:5" ht="15">
      <c r="D15" s="89" t="s">
        <v>68</v>
      </c>
      <c r="E15" s="91">
        <v>115</v>
      </c>
    </row>
    <row r="16" spans="4:5" ht="15">
      <c r="D16" s="89" t="s">
        <v>51</v>
      </c>
      <c r="E16" s="91">
        <v>116</v>
      </c>
    </row>
    <row r="17" spans="4:5" ht="15">
      <c r="D17" s="89" t="s">
        <v>54</v>
      </c>
      <c r="E17" s="91">
        <v>117</v>
      </c>
    </row>
    <row r="18" spans="4:5" ht="15">
      <c r="D18" s="89" t="s">
        <v>45</v>
      </c>
      <c r="E18" s="91">
        <v>118</v>
      </c>
    </row>
    <row r="19" spans="4:5" ht="15">
      <c r="D19" s="89" t="s">
        <v>50</v>
      </c>
      <c r="E19" s="91">
        <v>119</v>
      </c>
    </row>
    <row r="20" spans="4:5" ht="15">
      <c r="D20" s="89"/>
      <c r="E20" s="91"/>
    </row>
    <row r="21" spans="4:5" ht="15">
      <c r="D21" s="89"/>
      <c r="E21" s="91"/>
    </row>
    <row r="22" spans="4:5" ht="15">
      <c r="D22" s="89"/>
      <c r="E22" s="91"/>
    </row>
  </sheetData>
  <sheetProtection/>
  <conditionalFormatting sqref="E2:E32">
    <cfRule type="duplicateValues" priority="2" dxfId="0" stopIfTrue="1">
      <formula>AND(COUNTIF($E$2:$E$32,E2)&gt;1,NOT(ISBLANK(E2)))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B1:K743"/>
  <sheetViews>
    <sheetView zoomScale="145" zoomScaleNormal="145" zoomScalePageLayoutView="0" workbookViewId="0" topLeftCell="A1">
      <pane xSplit="1" ySplit="1" topLeftCell="B19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05" sqref="C205"/>
    </sheetView>
  </sheetViews>
  <sheetFormatPr defaultColWidth="9.140625" defaultRowHeight="12.75"/>
  <cols>
    <col min="1" max="1" width="9.140625" style="1" customWidth="1"/>
    <col min="2" max="2" width="12.8515625" style="55" customWidth="1"/>
    <col min="3" max="3" width="14.57421875" style="2" customWidth="1"/>
    <col min="4" max="4" width="12.421875" style="1" customWidth="1"/>
    <col min="5" max="38" width="9.140625" style="1" customWidth="1"/>
  </cols>
  <sheetData>
    <row r="1" spans="2:11" ht="27.75" customHeight="1">
      <c r="B1" s="18" t="s">
        <v>20</v>
      </c>
      <c r="C1" s="17" t="s">
        <v>3</v>
      </c>
      <c r="D1" s="6" t="s">
        <v>6</v>
      </c>
      <c r="F1" s="98" t="s">
        <v>37</v>
      </c>
      <c r="G1" s="98"/>
      <c r="H1" s="98"/>
      <c r="I1" s="98"/>
      <c r="J1" s="98"/>
      <c r="K1" s="98"/>
    </row>
    <row r="2" spans="2:3" ht="12.75" customHeight="1">
      <c r="B2" s="53">
        <v>36892</v>
      </c>
      <c r="C2" s="50">
        <v>0.01824</v>
      </c>
    </row>
    <row r="3" spans="2:3" ht="12.75" customHeight="1">
      <c r="B3" s="54">
        <v>36923</v>
      </c>
      <c r="C3" s="50">
        <v>0.01824</v>
      </c>
    </row>
    <row r="4" spans="2:3" ht="12.75" customHeight="1">
      <c r="B4" s="54">
        <v>36951</v>
      </c>
      <c r="C4" s="50">
        <v>0.01824</v>
      </c>
    </row>
    <row r="5" spans="2:3" ht="12.75" customHeight="1">
      <c r="B5" s="54">
        <v>36982</v>
      </c>
      <c r="C5" s="50">
        <v>0.0187</v>
      </c>
    </row>
    <row r="6" spans="2:3" ht="12.75" customHeight="1">
      <c r="B6" s="54">
        <v>37012</v>
      </c>
      <c r="C6" s="50">
        <v>0.0206</v>
      </c>
    </row>
    <row r="7" spans="2:3" ht="12.75" customHeight="1">
      <c r="B7" s="54">
        <v>37043</v>
      </c>
      <c r="C7" s="50">
        <v>0.02165</v>
      </c>
    </row>
    <row r="8" spans="2:3" ht="12.75" customHeight="1">
      <c r="B8" s="54">
        <v>37073</v>
      </c>
      <c r="C8" s="50">
        <v>0.02165</v>
      </c>
    </row>
    <row r="9" spans="2:3" ht="12.75" customHeight="1">
      <c r="B9" s="54">
        <v>37104</v>
      </c>
      <c r="C9" s="50">
        <v>0.02165</v>
      </c>
    </row>
    <row r="10" spans="2:3" ht="12.75" customHeight="1">
      <c r="B10" s="54">
        <v>37135</v>
      </c>
      <c r="C10" s="50">
        <v>0.02355</v>
      </c>
    </row>
    <row r="11" spans="2:3" ht="12.75" customHeight="1">
      <c r="B11" s="54">
        <v>37165</v>
      </c>
      <c r="C11" s="50">
        <v>0.02492</v>
      </c>
    </row>
    <row r="12" spans="2:3" ht="12.75" customHeight="1">
      <c r="B12" s="54">
        <v>37196</v>
      </c>
      <c r="C12" s="50">
        <v>0.02642</v>
      </c>
    </row>
    <row r="13" spans="2:3" ht="12.75" customHeight="1">
      <c r="B13" s="54">
        <v>37226</v>
      </c>
      <c r="C13" s="50">
        <v>0.02753</v>
      </c>
    </row>
    <row r="14" spans="2:3" ht="12.75" customHeight="1">
      <c r="B14" s="54">
        <v>37257</v>
      </c>
      <c r="C14" s="50">
        <v>0.0303</v>
      </c>
    </row>
    <row r="15" spans="2:3" ht="12.75" customHeight="1">
      <c r="B15" s="54">
        <v>37288</v>
      </c>
      <c r="C15" s="50">
        <v>0.0303</v>
      </c>
    </row>
    <row r="16" spans="2:3" ht="12.75" customHeight="1">
      <c r="B16" s="54">
        <v>37316</v>
      </c>
      <c r="C16" s="50">
        <v>0.0303</v>
      </c>
    </row>
    <row r="17" spans="2:3" ht="12.75" customHeight="1">
      <c r="B17" s="54">
        <v>37347</v>
      </c>
      <c r="C17" s="50">
        <v>0.0303</v>
      </c>
    </row>
    <row r="18" spans="2:3" ht="12.75" customHeight="1">
      <c r="B18" s="54">
        <v>37377</v>
      </c>
      <c r="C18" s="50">
        <v>0.03106</v>
      </c>
    </row>
    <row r="19" spans="2:3" ht="12.75" customHeight="1">
      <c r="B19" s="54">
        <v>37408</v>
      </c>
      <c r="C19" s="50">
        <v>0.03106</v>
      </c>
    </row>
    <row r="20" spans="2:3" ht="12.75" customHeight="1">
      <c r="B20" s="54">
        <v>37438</v>
      </c>
      <c r="C20" s="50">
        <v>0.032605</v>
      </c>
    </row>
    <row r="21" spans="2:3" ht="12.75" customHeight="1">
      <c r="B21" s="54">
        <v>37469</v>
      </c>
      <c r="C21" s="50">
        <v>0.032605</v>
      </c>
    </row>
    <row r="22" spans="2:3" ht="12.75" customHeight="1">
      <c r="B22" s="54">
        <v>37500</v>
      </c>
      <c r="C22" s="50">
        <v>0.032605</v>
      </c>
    </row>
    <row r="23" spans="2:3" ht="12.75" customHeight="1">
      <c r="B23" s="54">
        <v>37530</v>
      </c>
      <c r="C23" s="50">
        <v>0.032605</v>
      </c>
    </row>
    <row r="24" spans="2:3" ht="12.75" customHeight="1">
      <c r="B24" s="54">
        <v>37561</v>
      </c>
      <c r="C24" s="50">
        <v>0.032605</v>
      </c>
    </row>
    <row r="25" spans="2:3" ht="12.75" customHeight="1">
      <c r="B25" s="54">
        <v>37591</v>
      </c>
      <c r="C25" s="50">
        <v>0.032605</v>
      </c>
    </row>
    <row r="26" spans="2:3" ht="12.75" customHeight="1">
      <c r="B26" s="54">
        <v>37622</v>
      </c>
      <c r="C26" s="51">
        <v>0.0343</v>
      </c>
    </row>
    <row r="27" spans="2:3" ht="12.75" customHeight="1">
      <c r="B27" s="54">
        <v>37653</v>
      </c>
      <c r="C27" s="51">
        <v>0.0343</v>
      </c>
    </row>
    <row r="28" spans="2:3" ht="12.75" customHeight="1">
      <c r="B28" s="54">
        <v>37681</v>
      </c>
      <c r="C28" s="51">
        <v>0.0343</v>
      </c>
    </row>
    <row r="29" spans="2:3" ht="12.75" customHeight="1">
      <c r="B29" s="54">
        <v>37712</v>
      </c>
      <c r="C29" s="51">
        <v>0.0343</v>
      </c>
    </row>
    <row r="30" spans="2:3" ht="12.75" customHeight="1">
      <c r="B30" s="54">
        <v>37742</v>
      </c>
      <c r="C30" s="51">
        <v>0.0343</v>
      </c>
    </row>
    <row r="31" spans="2:3" ht="12.75" customHeight="1">
      <c r="B31" s="54">
        <v>37773</v>
      </c>
      <c r="C31" s="51">
        <v>0.0343</v>
      </c>
    </row>
    <row r="32" spans="2:4" ht="12.75" customHeight="1">
      <c r="B32" s="54">
        <v>37803</v>
      </c>
      <c r="C32" s="51">
        <v>0.0343</v>
      </c>
      <c r="D32" s="5" t="s">
        <v>5</v>
      </c>
    </row>
    <row r="33" spans="2:4" ht="12.75" customHeight="1">
      <c r="B33" s="54">
        <v>37834</v>
      </c>
      <c r="C33" s="51">
        <v>0.0343</v>
      </c>
      <c r="D33" s="5" t="s">
        <v>7</v>
      </c>
    </row>
    <row r="34" spans="2:3" ht="12.75" customHeight="1">
      <c r="B34" s="54">
        <v>37865</v>
      </c>
      <c r="C34" s="51">
        <v>0.0343</v>
      </c>
    </row>
    <row r="35" spans="2:3" ht="12.75" customHeight="1">
      <c r="B35" s="54">
        <v>37895</v>
      </c>
      <c r="C35" s="51">
        <v>0.0343</v>
      </c>
    </row>
    <row r="36" spans="2:3" ht="12.75" customHeight="1">
      <c r="B36" s="54">
        <v>37926</v>
      </c>
      <c r="C36" s="51">
        <v>0.0343</v>
      </c>
    </row>
    <row r="37" spans="2:3" ht="12.75" customHeight="1">
      <c r="B37" s="54">
        <v>37956</v>
      </c>
      <c r="C37" s="51">
        <v>0.0343</v>
      </c>
    </row>
    <row r="38" spans="2:3" ht="12.75" customHeight="1">
      <c r="B38" s="54">
        <v>37987</v>
      </c>
      <c r="C38" s="50">
        <v>0.03642</v>
      </c>
    </row>
    <row r="39" spans="2:3" ht="12.75" customHeight="1">
      <c r="B39" s="54">
        <v>38018</v>
      </c>
      <c r="C39" s="50">
        <v>0.03642</v>
      </c>
    </row>
    <row r="40" spans="2:3" ht="12.75" customHeight="1">
      <c r="B40" s="54">
        <v>38047</v>
      </c>
      <c r="C40" s="50">
        <v>0.03642</v>
      </c>
    </row>
    <row r="41" spans="2:3" ht="12.75" customHeight="1">
      <c r="B41" s="54">
        <v>38078</v>
      </c>
      <c r="C41" s="50">
        <v>0.03642</v>
      </c>
    </row>
    <row r="42" spans="2:3" ht="12.75" customHeight="1">
      <c r="B42" s="54">
        <v>38108</v>
      </c>
      <c r="C42" s="50">
        <v>0.03642</v>
      </c>
    </row>
    <row r="43" spans="2:3" ht="12.75" customHeight="1">
      <c r="B43" s="54">
        <v>38139</v>
      </c>
      <c r="C43" s="50">
        <v>0.03642</v>
      </c>
    </row>
    <row r="44" spans="2:3" ht="12.75" customHeight="1">
      <c r="B44" s="54">
        <v>38169</v>
      </c>
      <c r="C44" s="50">
        <v>0.03861</v>
      </c>
    </row>
    <row r="45" spans="2:3" ht="12.75" customHeight="1">
      <c r="B45" s="54">
        <v>38200</v>
      </c>
      <c r="C45" s="50">
        <v>0.03861</v>
      </c>
    </row>
    <row r="46" spans="2:3" ht="12.75" customHeight="1">
      <c r="B46" s="54">
        <v>38231</v>
      </c>
      <c r="C46" s="50">
        <v>0.03861</v>
      </c>
    </row>
    <row r="47" spans="2:3" ht="12.75" customHeight="1">
      <c r="B47" s="54">
        <v>38261</v>
      </c>
      <c r="C47" s="50">
        <v>0.03861</v>
      </c>
    </row>
    <row r="48" spans="2:3" ht="12.75" customHeight="1">
      <c r="B48" s="54">
        <v>38292</v>
      </c>
      <c r="C48" s="50">
        <v>0.03861</v>
      </c>
    </row>
    <row r="49" spans="2:3" ht="12.75" customHeight="1">
      <c r="B49" s="54">
        <v>38322</v>
      </c>
      <c r="C49" s="50">
        <v>0.03861</v>
      </c>
    </row>
    <row r="50" spans="2:3" ht="12.75" customHeight="1">
      <c r="B50" s="54">
        <v>38353</v>
      </c>
      <c r="C50" s="50">
        <v>0.0401</v>
      </c>
    </row>
    <row r="51" spans="2:3" ht="12.75" customHeight="1">
      <c r="B51" s="54">
        <v>38384</v>
      </c>
      <c r="C51" s="50">
        <v>0.0401</v>
      </c>
    </row>
    <row r="52" spans="2:3" ht="12.75" customHeight="1">
      <c r="B52" s="54">
        <v>38412</v>
      </c>
      <c r="C52" s="50">
        <v>0.0401</v>
      </c>
    </row>
    <row r="53" spans="2:3" ht="12.75" customHeight="1">
      <c r="B53" s="54">
        <v>38443</v>
      </c>
      <c r="C53" s="50">
        <v>0.0401</v>
      </c>
    </row>
    <row r="54" spans="2:3" ht="12.75" customHeight="1">
      <c r="B54" s="54">
        <v>38473</v>
      </c>
      <c r="C54" s="50">
        <v>0.0401</v>
      </c>
    </row>
    <row r="55" spans="2:3" ht="12.75" customHeight="1">
      <c r="B55" s="54">
        <v>38504</v>
      </c>
      <c r="C55" s="50">
        <v>0.0401</v>
      </c>
    </row>
    <row r="56" spans="2:3" ht="12.75" customHeight="1">
      <c r="B56" s="54">
        <v>38534</v>
      </c>
      <c r="C56" s="50">
        <v>0.0416</v>
      </c>
    </row>
    <row r="57" spans="2:3" ht="12.75" customHeight="1">
      <c r="B57" s="54">
        <v>38565</v>
      </c>
      <c r="C57" s="50">
        <v>0.0416</v>
      </c>
    </row>
    <row r="58" spans="2:3" ht="12.75" customHeight="1">
      <c r="B58" s="54">
        <v>38596</v>
      </c>
      <c r="C58" s="50">
        <v>0.0416</v>
      </c>
    </row>
    <row r="59" spans="2:3" ht="12.75" customHeight="1">
      <c r="B59" s="54">
        <v>38626</v>
      </c>
      <c r="C59" s="50">
        <v>0.0416</v>
      </c>
    </row>
    <row r="60" spans="2:3" ht="12.75" customHeight="1">
      <c r="B60" s="54">
        <v>38657</v>
      </c>
      <c r="C60" s="50">
        <v>0.0416</v>
      </c>
    </row>
    <row r="61" spans="2:3" ht="12.75" customHeight="1">
      <c r="B61" s="54">
        <v>38687</v>
      </c>
      <c r="C61" s="50">
        <v>0.0416</v>
      </c>
    </row>
    <row r="62" spans="2:3" ht="12.75" customHeight="1">
      <c r="B62" s="54">
        <v>38718</v>
      </c>
      <c r="C62" s="50">
        <v>0.04265</v>
      </c>
    </row>
    <row r="63" spans="2:3" ht="12.75" customHeight="1">
      <c r="B63" s="54">
        <v>38749</v>
      </c>
      <c r="C63" s="50">
        <v>0.04265</v>
      </c>
    </row>
    <row r="64" spans="2:3" ht="12.75" customHeight="1">
      <c r="B64" s="54">
        <v>38777</v>
      </c>
      <c r="C64" s="50">
        <v>0.04265</v>
      </c>
    </row>
    <row r="65" spans="2:3" ht="12.75" customHeight="1">
      <c r="B65" s="54">
        <v>38808</v>
      </c>
      <c r="C65" s="50">
        <v>0.04265</v>
      </c>
    </row>
    <row r="66" spans="2:3" ht="12.75" customHeight="1">
      <c r="B66" s="54">
        <v>38838</v>
      </c>
      <c r="C66" s="50">
        <v>0.04265</v>
      </c>
    </row>
    <row r="67" spans="2:3" ht="12.75" customHeight="1">
      <c r="B67" s="54">
        <v>38869</v>
      </c>
      <c r="C67" s="50">
        <v>0.04265</v>
      </c>
    </row>
    <row r="68" spans="2:3" ht="12.75" customHeight="1">
      <c r="B68" s="54">
        <v>38899</v>
      </c>
      <c r="C68" s="50">
        <v>0.04373</v>
      </c>
    </row>
    <row r="69" spans="2:3" ht="12.75" customHeight="1">
      <c r="B69" s="54">
        <v>38930</v>
      </c>
      <c r="C69" s="50">
        <v>0.04373</v>
      </c>
    </row>
    <row r="70" spans="2:3" ht="12.75" customHeight="1">
      <c r="B70" s="54">
        <v>38961</v>
      </c>
      <c r="C70" s="50">
        <v>0.044745</v>
      </c>
    </row>
    <row r="71" spans="2:3" ht="12.75" customHeight="1">
      <c r="B71" s="54">
        <v>38991</v>
      </c>
      <c r="C71" s="50">
        <v>0.044745</v>
      </c>
    </row>
    <row r="72" spans="2:3" ht="12.75" customHeight="1">
      <c r="B72" s="54">
        <v>39022</v>
      </c>
      <c r="C72" s="50">
        <v>0.044745</v>
      </c>
    </row>
    <row r="73" spans="2:3" ht="12.75" customHeight="1">
      <c r="B73" s="54">
        <v>39052</v>
      </c>
      <c r="C73" s="50">
        <v>0.044745</v>
      </c>
    </row>
    <row r="74" spans="2:3" ht="12.75" customHeight="1">
      <c r="B74" s="54">
        <v>39083</v>
      </c>
      <c r="C74" s="50">
        <v>0.046985</v>
      </c>
    </row>
    <row r="75" spans="2:3" ht="12.75" customHeight="1">
      <c r="B75" s="54">
        <v>39114</v>
      </c>
      <c r="C75" s="50">
        <v>0.046985</v>
      </c>
    </row>
    <row r="76" spans="2:3" ht="12.75" customHeight="1">
      <c r="B76" s="54">
        <v>39142</v>
      </c>
      <c r="C76" s="50">
        <v>0.046985</v>
      </c>
    </row>
    <row r="77" spans="2:3" ht="12.75" customHeight="1">
      <c r="B77" s="54">
        <v>39173</v>
      </c>
      <c r="C77" s="50">
        <v>0.046985</v>
      </c>
    </row>
    <row r="78" spans="2:3" ht="12.75" customHeight="1">
      <c r="B78" s="54">
        <v>39203</v>
      </c>
      <c r="C78" s="50">
        <v>0.046985</v>
      </c>
    </row>
    <row r="79" spans="2:3" ht="12.75" customHeight="1">
      <c r="B79" s="54">
        <v>39234</v>
      </c>
      <c r="C79" s="50">
        <v>0.046985</v>
      </c>
    </row>
    <row r="80" spans="2:3" ht="12.75" customHeight="1">
      <c r="B80" s="54">
        <v>39264</v>
      </c>
      <c r="C80" s="50">
        <v>0.04835</v>
      </c>
    </row>
    <row r="81" spans="2:3" ht="12.75" customHeight="1">
      <c r="B81" s="54">
        <v>39295</v>
      </c>
      <c r="C81" s="50">
        <v>0.04835</v>
      </c>
    </row>
    <row r="82" spans="2:3" ht="12.75" customHeight="1">
      <c r="B82" s="54">
        <v>39326</v>
      </c>
      <c r="C82" s="50">
        <v>0.04835</v>
      </c>
    </row>
    <row r="83" spans="2:3" ht="12.75" customHeight="1">
      <c r="B83" s="54">
        <v>39356</v>
      </c>
      <c r="C83" s="50">
        <v>0.04835</v>
      </c>
    </row>
    <row r="84" spans="2:3" ht="12.75" customHeight="1">
      <c r="B84" s="54">
        <v>39387</v>
      </c>
      <c r="C84" s="50">
        <v>0.04835</v>
      </c>
    </row>
    <row r="85" spans="2:3" ht="12.75" customHeight="1">
      <c r="B85" s="54">
        <v>39417</v>
      </c>
      <c r="C85" s="50">
        <v>0.04835</v>
      </c>
    </row>
    <row r="86" spans="2:3" ht="12.75">
      <c r="B86" s="54">
        <v>39448</v>
      </c>
      <c r="C86" s="50">
        <v>0.049486</v>
      </c>
    </row>
    <row r="87" spans="2:3" ht="12.75">
      <c r="B87" s="54">
        <v>39479</v>
      </c>
      <c r="C87" s="50">
        <v>0.049486</v>
      </c>
    </row>
    <row r="88" spans="2:3" ht="12.75">
      <c r="B88" s="54">
        <v>39508</v>
      </c>
      <c r="C88" s="50">
        <v>0.049486</v>
      </c>
    </row>
    <row r="89" spans="2:3" ht="12.75">
      <c r="B89" s="54">
        <v>39539</v>
      </c>
      <c r="C89" s="50">
        <v>0.049486</v>
      </c>
    </row>
    <row r="90" spans="2:3" ht="12.75">
      <c r="B90" s="54">
        <v>39569</v>
      </c>
      <c r="C90" s="50">
        <v>0.049486</v>
      </c>
    </row>
    <row r="91" spans="2:3" ht="12.75">
      <c r="B91" s="54">
        <v>39600</v>
      </c>
      <c r="C91" s="50">
        <v>0.049486</v>
      </c>
    </row>
    <row r="92" spans="2:3" ht="12.75">
      <c r="B92" s="54">
        <v>39630</v>
      </c>
      <c r="C92" s="50">
        <v>0.051448</v>
      </c>
    </row>
    <row r="93" spans="2:3" ht="12.75">
      <c r="B93" s="54">
        <v>39661</v>
      </c>
      <c r="C93" s="50">
        <v>0.051448</v>
      </c>
    </row>
    <row r="94" spans="2:3" ht="12.75">
      <c r="B94" s="54">
        <v>39692</v>
      </c>
      <c r="C94" s="50">
        <v>0.051448</v>
      </c>
    </row>
    <row r="95" spans="2:3" ht="12.75">
      <c r="B95" s="54">
        <v>39722</v>
      </c>
      <c r="C95" s="50">
        <v>0.051448</v>
      </c>
    </row>
    <row r="96" spans="2:3" ht="12.75">
      <c r="B96" s="54">
        <v>39753</v>
      </c>
      <c r="C96" s="50">
        <v>0.051448</v>
      </c>
    </row>
    <row r="97" spans="2:3" ht="12.75">
      <c r="B97" s="54">
        <v>39783</v>
      </c>
      <c r="C97" s="50">
        <v>0.051448</v>
      </c>
    </row>
    <row r="98" spans="2:3" ht="12.75">
      <c r="B98" s="54">
        <v>39814</v>
      </c>
      <c r="C98" s="52">
        <v>0.053505</v>
      </c>
    </row>
    <row r="99" spans="2:3" ht="12.75">
      <c r="B99" s="54">
        <v>39845</v>
      </c>
      <c r="C99" s="52">
        <v>0.053505</v>
      </c>
    </row>
    <row r="100" spans="2:3" ht="12.75">
      <c r="B100" s="54">
        <v>39873</v>
      </c>
      <c r="C100" s="52">
        <v>0.053505</v>
      </c>
    </row>
    <row r="101" spans="2:3" ht="12.75">
      <c r="B101" s="54">
        <v>39904</v>
      </c>
      <c r="C101" s="52">
        <v>0.053505</v>
      </c>
    </row>
    <row r="102" spans="2:3" ht="12.75">
      <c r="B102" s="54">
        <v>39934</v>
      </c>
      <c r="C102" s="52">
        <v>0.053505</v>
      </c>
    </row>
    <row r="103" spans="2:3" ht="12.75">
      <c r="B103" s="54">
        <v>39965</v>
      </c>
      <c r="C103" s="52">
        <v>0.053505</v>
      </c>
    </row>
    <row r="104" spans="2:3" ht="12.75">
      <c r="B104" s="54">
        <v>39995</v>
      </c>
      <c r="C104" s="50">
        <v>0.05592</v>
      </c>
    </row>
    <row r="105" spans="2:3" ht="12.75">
      <c r="B105" s="54">
        <v>40026</v>
      </c>
      <c r="C105" s="50">
        <v>0.05592</v>
      </c>
    </row>
    <row r="106" spans="2:3" ht="12.75">
      <c r="B106" s="54">
        <v>40057</v>
      </c>
      <c r="C106" s="50">
        <v>0.05592</v>
      </c>
    </row>
    <row r="107" spans="2:3" ht="12.75">
      <c r="B107" s="54">
        <v>40087</v>
      </c>
      <c r="C107" s="50">
        <v>0.05592</v>
      </c>
    </row>
    <row r="108" spans="2:3" ht="12.75">
      <c r="B108" s="54">
        <v>40118</v>
      </c>
      <c r="C108" s="50">
        <v>0.05592</v>
      </c>
    </row>
    <row r="109" spans="2:3" ht="12.75">
      <c r="B109" s="54">
        <v>40148</v>
      </c>
      <c r="C109" s="50">
        <v>0.05592</v>
      </c>
    </row>
    <row r="110" spans="2:3" ht="12.75">
      <c r="B110" s="54">
        <v>40179</v>
      </c>
      <c r="C110" s="50">
        <v>0.057383</v>
      </c>
    </row>
    <row r="111" spans="2:3" ht="12.75">
      <c r="B111" s="54">
        <v>40210</v>
      </c>
      <c r="C111" s="50">
        <v>0.057383</v>
      </c>
    </row>
    <row r="112" spans="2:3" ht="12.75">
      <c r="B112" s="54">
        <v>40238</v>
      </c>
      <c r="C112" s="50">
        <v>0.057383</v>
      </c>
    </row>
    <row r="113" spans="2:3" ht="12.75">
      <c r="B113" s="54">
        <v>40269</v>
      </c>
      <c r="C113" s="50">
        <v>0.057383</v>
      </c>
    </row>
    <row r="114" spans="2:3" ht="12.75">
      <c r="B114" s="54">
        <v>40299</v>
      </c>
      <c r="C114" s="50">
        <v>0.057383</v>
      </c>
    </row>
    <row r="115" spans="2:3" ht="12.75">
      <c r="B115" s="54">
        <v>40330</v>
      </c>
      <c r="C115" s="50">
        <v>0.057383</v>
      </c>
    </row>
    <row r="116" spans="2:3" ht="12.75">
      <c r="B116" s="54">
        <v>40360</v>
      </c>
      <c r="C116" s="50">
        <v>0.059445</v>
      </c>
    </row>
    <row r="117" spans="2:3" ht="12.75">
      <c r="B117" s="54">
        <v>40391</v>
      </c>
      <c r="C117" s="50">
        <v>0.059445</v>
      </c>
    </row>
    <row r="118" spans="2:3" ht="12.75">
      <c r="B118" s="54">
        <v>40422</v>
      </c>
      <c r="C118" s="50">
        <v>0.059445</v>
      </c>
    </row>
    <row r="119" spans="2:3" ht="12.75">
      <c r="B119" s="54">
        <v>40452</v>
      </c>
      <c r="C119" s="50">
        <v>0.059445</v>
      </c>
    </row>
    <row r="120" spans="2:3" ht="12.75">
      <c r="B120" s="54">
        <v>40483</v>
      </c>
      <c r="C120" s="50">
        <v>0.059445</v>
      </c>
    </row>
    <row r="121" spans="2:3" ht="12.75">
      <c r="B121" s="54">
        <v>40513</v>
      </c>
      <c r="C121" s="50">
        <v>0.059445</v>
      </c>
    </row>
    <row r="122" spans="2:3" ht="12.75">
      <c r="B122" s="54">
        <v>40544</v>
      </c>
      <c r="C122" s="50">
        <v>0.061954</v>
      </c>
    </row>
    <row r="123" spans="2:3" ht="12.75">
      <c r="B123" s="54">
        <v>40575</v>
      </c>
      <c r="C123" s="50">
        <v>0.061954</v>
      </c>
    </row>
    <row r="124" spans="2:3" ht="12.75">
      <c r="B124" s="54">
        <v>40603</v>
      </c>
      <c r="C124" s="50">
        <v>0.061954</v>
      </c>
    </row>
    <row r="125" spans="2:3" ht="12.75">
      <c r="B125" s="54">
        <v>40634</v>
      </c>
      <c r="C125" s="50">
        <v>0.061954</v>
      </c>
    </row>
    <row r="126" spans="2:3" ht="12.75">
      <c r="B126" s="54">
        <v>40664</v>
      </c>
      <c r="C126" s="50">
        <v>0.061954</v>
      </c>
    </row>
    <row r="127" spans="2:3" ht="12.75">
      <c r="B127" s="54">
        <v>40695</v>
      </c>
      <c r="C127" s="50">
        <v>0.061954</v>
      </c>
    </row>
    <row r="128" spans="2:3" ht="12.75">
      <c r="B128" s="54">
        <v>40725</v>
      </c>
      <c r="C128" s="50">
        <v>0.06446</v>
      </c>
    </row>
    <row r="129" spans="2:3" ht="12.75">
      <c r="B129" s="54">
        <v>40756</v>
      </c>
      <c r="C129" s="50">
        <v>0.06446</v>
      </c>
    </row>
    <row r="130" spans="2:3" ht="12.75">
      <c r="B130" s="54">
        <v>40787</v>
      </c>
      <c r="C130" s="50">
        <v>0.06446</v>
      </c>
    </row>
    <row r="131" spans="2:3" ht="12.75">
      <c r="B131" s="54">
        <v>40817</v>
      </c>
      <c r="C131" s="50">
        <v>0.06446</v>
      </c>
    </row>
    <row r="132" spans="2:3" ht="12.75">
      <c r="B132" s="54">
        <v>40848</v>
      </c>
      <c r="C132" s="50">
        <v>0.06446</v>
      </c>
    </row>
    <row r="133" spans="2:3" ht="12.75">
      <c r="B133" s="54">
        <v>40878</v>
      </c>
      <c r="C133" s="50">
        <v>0.06446</v>
      </c>
    </row>
    <row r="134" spans="2:3" ht="12.75">
      <c r="B134" s="54">
        <v>40909</v>
      </c>
      <c r="C134" s="50">
        <v>0.068835</v>
      </c>
    </row>
    <row r="135" spans="2:3" ht="12.75">
      <c r="B135" s="54">
        <v>40940</v>
      </c>
      <c r="C135" s="50">
        <v>0.068835</v>
      </c>
    </row>
    <row r="136" spans="2:3" ht="12.75">
      <c r="B136" s="54">
        <v>40969</v>
      </c>
      <c r="C136" s="50">
        <v>0.068835</v>
      </c>
    </row>
    <row r="137" spans="2:3" ht="12.75">
      <c r="B137" s="54">
        <v>41000</v>
      </c>
      <c r="C137" s="50">
        <v>0.068835</v>
      </c>
    </row>
    <row r="138" spans="2:3" ht="12.75">
      <c r="B138" s="54">
        <v>41030</v>
      </c>
      <c r="C138" s="50">
        <v>0.068835</v>
      </c>
    </row>
    <row r="139" spans="2:3" ht="12.75">
      <c r="B139" s="54">
        <v>41061</v>
      </c>
      <c r="C139" s="50">
        <v>0.068835</v>
      </c>
    </row>
    <row r="140" spans="2:3" ht="12.75">
      <c r="B140" s="54">
        <v>41091</v>
      </c>
      <c r="C140" s="50">
        <v>0.071589</v>
      </c>
    </row>
    <row r="141" spans="2:3" ht="12.75">
      <c r="B141" s="54">
        <v>41122</v>
      </c>
      <c r="C141" s="50">
        <v>0.071589</v>
      </c>
    </row>
    <row r="142" spans="2:3" ht="12.75">
      <c r="B142" s="54">
        <v>41153</v>
      </c>
      <c r="C142" s="50">
        <v>0.071589</v>
      </c>
    </row>
    <row r="143" spans="2:3" ht="12.75">
      <c r="B143" s="54">
        <v>41183</v>
      </c>
      <c r="C143" s="50">
        <v>0.071589</v>
      </c>
    </row>
    <row r="144" spans="2:3" ht="12.75">
      <c r="B144" s="54">
        <v>41214</v>
      </c>
      <c r="C144" s="50">
        <v>0.071589</v>
      </c>
    </row>
    <row r="145" spans="2:3" ht="12.75">
      <c r="B145" s="54">
        <v>41244</v>
      </c>
      <c r="C145" s="50">
        <v>0.071589</v>
      </c>
    </row>
    <row r="146" spans="2:3" ht="12.75">
      <c r="B146" s="54">
        <v>41275</v>
      </c>
      <c r="C146" s="50">
        <v>0.073837</v>
      </c>
    </row>
    <row r="147" spans="2:3" ht="12.75">
      <c r="B147" s="54">
        <v>41306</v>
      </c>
      <c r="C147" s="50">
        <v>0.073837</v>
      </c>
    </row>
    <row r="148" spans="2:3" ht="12.75">
      <c r="B148" s="54">
        <v>41334</v>
      </c>
      <c r="C148" s="50">
        <v>0.073837</v>
      </c>
    </row>
    <row r="149" spans="2:3" ht="12.75">
      <c r="B149" s="54">
        <v>41365</v>
      </c>
      <c r="C149" s="50">
        <v>0.073837</v>
      </c>
    </row>
    <row r="150" spans="2:3" ht="12.75">
      <c r="B150" s="54">
        <v>41395</v>
      </c>
      <c r="C150" s="50">
        <v>0.073837</v>
      </c>
    </row>
    <row r="151" spans="2:3" ht="12.75">
      <c r="B151" s="54">
        <v>41426</v>
      </c>
      <c r="C151" s="50">
        <v>0.073837</v>
      </c>
    </row>
    <row r="152" spans="2:3" ht="12.75">
      <c r="B152" s="54">
        <v>41456</v>
      </c>
      <c r="C152" s="50">
        <v>0.076791</v>
      </c>
    </row>
    <row r="153" spans="2:3" ht="12.75">
      <c r="B153" s="54">
        <v>41487</v>
      </c>
      <c r="C153" s="50">
        <v>0.076791</v>
      </c>
    </row>
    <row r="154" spans="2:3" ht="12.75">
      <c r="B154" s="54">
        <v>41518</v>
      </c>
      <c r="C154" s="50">
        <v>0.076791</v>
      </c>
    </row>
    <row r="155" spans="2:3" ht="12.75">
      <c r="B155" s="54">
        <v>41548</v>
      </c>
      <c r="C155" s="50">
        <v>0.076791</v>
      </c>
    </row>
    <row r="156" spans="2:3" ht="12.75">
      <c r="B156" s="54">
        <v>41579</v>
      </c>
      <c r="C156" s="50">
        <v>0.076791</v>
      </c>
    </row>
    <row r="157" spans="2:3" ht="12.75">
      <c r="B157" s="54">
        <v>41609</v>
      </c>
      <c r="C157" s="50">
        <v>0.076791</v>
      </c>
    </row>
    <row r="158" spans="2:3" ht="12.75">
      <c r="B158" s="54">
        <v>41640</v>
      </c>
      <c r="C158" s="50">
        <v>0.076998</v>
      </c>
    </row>
    <row r="159" spans="2:3" ht="12.75">
      <c r="B159" s="54">
        <v>41671</v>
      </c>
      <c r="C159" s="50">
        <v>0.076998</v>
      </c>
    </row>
    <row r="160" spans="2:3" ht="12.75">
      <c r="B160" s="54">
        <v>41699</v>
      </c>
      <c r="C160" s="50">
        <v>0.076998</v>
      </c>
    </row>
    <row r="161" spans="2:3" ht="12.75">
      <c r="B161" s="54">
        <v>41730</v>
      </c>
      <c r="C161" s="50">
        <v>0.076998</v>
      </c>
    </row>
    <row r="162" spans="2:3" ht="12.75">
      <c r="B162" s="54">
        <v>41760</v>
      </c>
      <c r="C162" s="50">
        <v>0.076998</v>
      </c>
    </row>
    <row r="163" spans="2:3" ht="12.75">
      <c r="B163" s="54">
        <v>41791</v>
      </c>
      <c r="C163" s="50">
        <v>0.076998</v>
      </c>
    </row>
    <row r="164" spans="2:3" ht="12.75">
      <c r="B164" s="54">
        <v>41821</v>
      </c>
      <c r="C164" s="51">
        <v>0.076998</v>
      </c>
    </row>
    <row r="165" spans="2:4" ht="12.75">
      <c r="B165" s="54">
        <v>41852</v>
      </c>
      <c r="C165" s="51">
        <v>0.076998</v>
      </c>
      <c r="D165" s="14" t="s">
        <v>5</v>
      </c>
    </row>
    <row r="166" spans="2:4" ht="12.75">
      <c r="B166" s="54">
        <v>41883</v>
      </c>
      <c r="C166" s="51">
        <v>0.076998</v>
      </c>
      <c r="D166" s="14" t="s">
        <v>19</v>
      </c>
    </row>
    <row r="167" spans="2:3" ht="12.75">
      <c r="B167" s="54">
        <v>41913</v>
      </c>
      <c r="C167" s="51">
        <v>0.076998</v>
      </c>
    </row>
    <row r="168" spans="2:3" ht="12.75">
      <c r="B168" s="54">
        <v>41944</v>
      </c>
      <c r="C168" s="51">
        <v>0.076998</v>
      </c>
    </row>
    <row r="169" spans="2:3" ht="12.75">
      <c r="B169" s="54">
        <v>41974</v>
      </c>
      <c r="C169" s="51">
        <v>0.076998</v>
      </c>
    </row>
    <row r="170" spans="2:3" ht="12.75">
      <c r="B170" s="54">
        <v>42005</v>
      </c>
      <c r="C170" s="50">
        <v>0.079308</v>
      </c>
    </row>
    <row r="171" spans="2:3" ht="12.75">
      <c r="B171" s="54">
        <v>42036</v>
      </c>
      <c r="C171" s="50">
        <v>0.079308</v>
      </c>
    </row>
    <row r="172" spans="2:3" ht="12.75">
      <c r="B172" s="54">
        <v>42064</v>
      </c>
      <c r="C172" s="50">
        <v>0.079308</v>
      </c>
    </row>
    <row r="173" spans="2:3" ht="12.75">
      <c r="B173" s="54">
        <v>42095</v>
      </c>
      <c r="C173" s="50">
        <v>0.079308</v>
      </c>
    </row>
    <row r="174" spans="2:3" ht="12.75">
      <c r="B174" s="54">
        <v>42125</v>
      </c>
      <c r="C174" s="50">
        <v>0.079308</v>
      </c>
    </row>
    <row r="175" spans="2:3" ht="12.75">
      <c r="B175" s="54">
        <v>42156</v>
      </c>
      <c r="C175" s="50">
        <v>0.079308</v>
      </c>
    </row>
    <row r="176" spans="2:3" ht="12.75">
      <c r="B176" s="54">
        <v>42186</v>
      </c>
      <c r="C176" s="50">
        <v>0.083084</v>
      </c>
    </row>
    <row r="177" spans="2:3" ht="12.75">
      <c r="B177" s="54">
        <v>42217</v>
      </c>
      <c r="C177" s="50">
        <v>0.083084</v>
      </c>
    </row>
    <row r="178" spans="2:3" ht="12.75">
      <c r="B178" s="54">
        <v>42248</v>
      </c>
      <c r="C178" s="50">
        <v>0.083084</v>
      </c>
    </row>
    <row r="179" spans="2:3" ht="12.75">
      <c r="B179" s="54">
        <v>42278</v>
      </c>
      <c r="C179" s="50">
        <v>0.083084</v>
      </c>
    </row>
    <row r="180" spans="2:3" ht="12.75">
      <c r="B180" s="54">
        <v>42309</v>
      </c>
      <c r="C180" s="50">
        <v>0.083084</v>
      </c>
    </row>
    <row r="181" spans="2:3" ht="12.75">
      <c r="B181" s="54">
        <v>42339</v>
      </c>
      <c r="C181" s="50">
        <v>0.083084</v>
      </c>
    </row>
    <row r="182" spans="2:3" ht="12.75">
      <c r="B182" s="54">
        <v>42370</v>
      </c>
      <c r="C182" s="16">
        <v>0.088817</v>
      </c>
    </row>
    <row r="183" spans="2:3" ht="12.75">
      <c r="B183" s="54">
        <v>42401</v>
      </c>
      <c r="C183" s="16">
        <v>0.088817</v>
      </c>
    </row>
    <row r="184" spans="2:3" ht="12.75">
      <c r="B184" s="54">
        <v>42430</v>
      </c>
      <c r="C184" s="16">
        <v>0.088817</v>
      </c>
    </row>
    <row r="185" spans="2:3" ht="12.75">
      <c r="B185" s="54">
        <v>42461</v>
      </c>
      <c r="C185" s="16">
        <v>0.088817</v>
      </c>
    </row>
    <row r="186" spans="2:3" ht="12.75">
      <c r="B186" s="54">
        <v>42491</v>
      </c>
      <c r="C186" s="16">
        <v>0.088817</v>
      </c>
    </row>
    <row r="187" spans="2:3" ht="12.75">
      <c r="B187" s="54">
        <v>42522</v>
      </c>
      <c r="C187" s="16">
        <v>0.088817</v>
      </c>
    </row>
    <row r="188" spans="2:3" ht="12.75">
      <c r="B188" s="54">
        <v>42552</v>
      </c>
      <c r="C188" s="16">
        <v>0.093259</v>
      </c>
    </row>
    <row r="189" spans="2:3" ht="12.75">
      <c r="B189" s="54">
        <v>42583</v>
      </c>
      <c r="C189" s="16">
        <v>0.093259</v>
      </c>
    </row>
    <row r="190" spans="2:3" ht="12.75">
      <c r="B190" s="54">
        <v>42614</v>
      </c>
      <c r="C190" s="16">
        <v>0.093259</v>
      </c>
    </row>
    <row r="191" spans="2:3" ht="12.75">
      <c r="B191" s="54">
        <v>42644</v>
      </c>
      <c r="C191" s="16">
        <v>0.093259</v>
      </c>
    </row>
    <row r="192" spans="2:3" ht="12.75">
      <c r="B192" s="54">
        <v>42675</v>
      </c>
      <c r="C192" s="16">
        <v>0.093259</v>
      </c>
    </row>
    <row r="193" spans="2:3" ht="12.75">
      <c r="B193" s="54">
        <v>42705</v>
      </c>
      <c r="C193" s="16">
        <v>0.093259</v>
      </c>
    </row>
    <row r="194" spans="2:3" ht="12.75">
      <c r="B194" s="54">
        <v>42736</v>
      </c>
      <c r="C194" s="16">
        <v>0.096058</v>
      </c>
    </row>
    <row r="195" spans="2:3" ht="12.75">
      <c r="B195" s="54">
        <v>42767</v>
      </c>
      <c r="C195" s="16">
        <v>0.096058</v>
      </c>
    </row>
    <row r="196" spans="2:3" ht="12.75">
      <c r="B196" s="54">
        <v>42795</v>
      </c>
      <c r="C196" s="16">
        <v>0.096058</v>
      </c>
    </row>
    <row r="197" spans="2:3" ht="12.75">
      <c r="B197" s="54">
        <v>42826</v>
      </c>
      <c r="C197" s="16">
        <v>0.096058</v>
      </c>
    </row>
    <row r="198" spans="2:3" ht="12.75">
      <c r="B198" s="54">
        <v>42856</v>
      </c>
      <c r="C198" s="16">
        <v>0.096058</v>
      </c>
    </row>
    <row r="199" spans="2:3" ht="12.75">
      <c r="B199" s="54">
        <v>42887</v>
      </c>
      <c r="C199" s="16">
        <v>0.096058</v>
      </c>
    </row>
    <row r="200" spans="2:3" ht="12.75">
      <c r="B200" s="54">
        <v>42917</v>
      </c>
      <c r="C200" s="16">
        <v>0.102706</v>
      </c>
    </row>
    <row r="201" spans="2:3" ht="12.75">
      <c r="B201" s="54">
        <v>42948</v>
      </c>
      <c r="C201" s="16">
        <v>0.102706</v>
      </c>
    </row>
    <row r="202" spans="2:3" ht="12.75">
      <c r="B202" s="54">
        <v>42979</v>
      </c>
      <c r="C202" s="16">
        <v>0.102706</v>
      </c>
    </row>
    <row r="203" spans="2:3" ht="12.75">
      <c r="B203" s="54">
        <v>43009</v>
      </c>
      <c r="C203" s="16">
        <v>0.102706</v>
      </c>
    </row>
    <row r="204" spans="2:3" ht="12.75">
      <c r="B204" s="54">
        <v>43040</v>
      </c>
      <c r="C204" s="16">
        <v>0.102706</v>
      </c>
    </row>
    <row r="205" spans="2:3" ht="12.75">
      <c r="B205" s="54">
        <v>43070</v>
      </c>
      <c r="C205" s="16">
        <v>0.102706</v>
      </c>
    </row>
    <row r="206" spans="2:3" ht="12.75">
      <c r="B206" s="54">
        <v>43101</v>
      </c>
      <c r="C206" s="16"/>
    </row>
    <row r="207" spans="2:3" ht="12.75">
      <c r="B207" s="54">
        <v>43132</v>
      </c>
      <c r="C207" s="16"/>
    </row>
    <row r="208" spans="2:3" ht="12.75">
      <c r="B208" s="54">
        <v>43160</v>
      </c>
      <c r="C208" s="16"/>
    </row>
    <row r="209" spans="2:3" ht="12.75">
      <c r="B209" s="54">
        <v>43191</v>
      </c>
      <c r="C209" s="16"/>
    </row>
    <row r="210" spans="2:3" ht="12.75">
      <c r="B210" s="54">
        <v>43221</v>
      </c>
      <c r="C210" s="16"/>
    </row>
    <row r="211" spans="2:3" ht="12.75">
      <c r="B211" s="54">
        <v>43252</v>
      </c>
      <c r="C211" s="16"/>
    </row>
    <row r="212" spans="2:3" ht="12.75">
      <c r="B212" s="54">
        <v>43282</v>
      </c>
      <c r="C212" s="16"/>
    </row>
    <row r="213" spans="2:3" ht="12.75">
      <c r="B213" s="54">
        <v>43313</v>
      </c>
      <c r="C213" s="16"/>
    </row>
    <row r="214" spans="2:3" ht="12.75">
      <c r="B214" s="54">
        <v>43344</v>
      </c>
      <c r="C214" s="16"/>
    </row>
    <row r="215" spans="2:3" ht="12.75">
      <c r="B215" s="54">
        <v>43374</v>
      </c>
      <c r="C215" s="16"/>
    </row>
    <row r="216" spans="2:3" ht="12.75">
      <c r="B216" s="54">
        <v>43405</v>
      </c>
      <c r="C216" s="16"/>
    </row>
    <row r="217" spans="2:3" ht="12.75">
      <c r="B217" s="54">
        <v>43435</v>
      </c>
      <c r="C217" s="16"/>
    </row>
    <row r="218" spans="2:3" ht="12.75">
      <c r="B218" s="54">
        <v>43466</v>
      </c>
      <c r="C218" s="16"/>
    </row>
    <row r="219" spans="2:3" ht="12.75">
      <c r="B219" s="54">
        <v>43497</v>
      </c>
      <c r="C219" s="16"/>
    </row>
    <row r="220" spans="2:3" ht="12.75">
      <c r="B220" s="54">
        <v>43525</v>
      </c>
      <c r="C220" s="16"/>
    </row>
    <row r="221" spans="2:3" ht="12.75">
      <c r="B221" s="54">
        <v>43556</v>
      </c>
      <c r="C221" s="16"/>
    </row>
    <row r="222" spans="2:3" ht="12.75">
      <c r="B222" s="54">
        <v>43586</v>
      </c>
      <c r="C222" s="16"/>
    </row>
    <row r="223" spans="2:3" ht="12.75">
      <c r="B223" s="54">
        <v>43617</v>
      </c>
      <c r="C223" s="16"/>
    </row>
    <row r="224" spans="2:3" ht="12.75">
      <c r="B224" s="54">
        <v>43647</v>
      </c>
      <c r="C224" s="16"/>
    </row>
    <row r="225" spans="2:3" ht="12.75">
      <c r="B225" s="54">
        <v>43678</v>
      </c>
      <c r="C225" s="16"/>
    </row>
    <row r="226" spans="2:3" ht="12.75">
      <c r="B226" s="54">
        <v>43709</v>
      </c>
      <c r="C226" s="16"/>
    </row>
    <row r="227" spans="2:3" ht="12.75">
      <c r="B227" s="54">
        <v>43739</v>
      </c>
      <c r="C227" s="16"/>
    </row>
    <row r="228" spans="2:3" ht="12.75">
      <c r="B228" s="54">
        <v>43770</v>
      </c>
      <c r="C228" s="16"/>
    </row>
    <row r="229" spans="2:3" ht="12.75">
      <c r="B229" s="54">
        <v>43800</v>
      </c>
      <c r="C229" s="16"/>
    </row>
    <row r="230" spans="2:3" ht="12.75">
      <c r="B230" s="54">
        <v>43831</v>
      </c>
      <c r="C230" s="16"/>
    </row>
    <row r="231" spans="2:3" ht="12.75">
      <c r="B231" s="54">
        <v>43862</v>
      </c>
      <c r="C231" s="16"/>
    </row>
    <row r="232" spans="2:3" ht="12.75">
      <c r="B232" s="54">
        <v>43891</v>
      </c>
      <c r="C232" s="16"/>
    </row>
    <row r="233" spans="2:3" ht="12.75">
      <c r="B233" s="54">
        <v>43922</v>
      </c>
      <c r="C233" s="16"/>
    </row>
    <row r="234" spans="2:3" ht="12.75">
      <c r="B234" s="54">
        <v>43952</v>
      </c>
      <c r="C234" s="16"/>
    </row>
    <row r="235" spans="2:3" ht="12.75">
      <c r="B235" s="54">
        <v>43983</v>
      </c>
      <c r="C235" s="16"/>
    </row>
    <row r="236" spans="2:3" ht="12.75">
      <c r="B236" s="54">
        <v>44013</v>
      </c>
      <c r="C236" s="16"/>
    </row>
    <row r="237" spans="2:3" ht="12.75">
      <c r="B237" s="54">
        <v>44044</v>
      </c>
      <c r="C237" s="16"/>
    </row>
    <row r="238" spans="2:3" ht="12.75">
      <c r="B238" s="54">
        <v>44075</v>
      </c>
      <c r="C238" s="16"/>
    </row>
    <row r="239" spans="2:3" ht="12.75">
      <c r="B239" s="54">
        <v>44105</v>
      </c>
      <c r="C239" s="16"/>
    </row>
    <row r="240" spans="2:3" ht="12.75">
      <c r="B240" s="54">
        <v>44136</v>
      </c>
      <c r="C240" s="16"/>
    </row>
    <row r="241" spans="2:3" ht="12.75">
      <c r="B241" s="54">
        <v>44166</v>
      </c>
      <c r="C241" s="16"/>
    </row>
    <row r="242" spans="2:3" ht="12.75">
      <c r="B242" s="54">
        <v>44197</v>
      </c>
      <c r="C242" s="16"/>
    </row>
    <row r="243" spans="2:3" ht="12.75">
      <c r="B243" s="54">
        <v>44228</v>
      </c>
      <c r="C243" s="16"/>
    </row>
    <row r="244" spans="2:3" ht="12.75">
      <c r="B244" s="54">
        <v>44256</v>
      </c>
      <c r="C244" s="16"/>
    </row>
    <row r="245" spans="2:3" ht="12.75">
      <c r="B245" s="54">
        <v>44287</v>
      </c>
      <c r="C245" s="16"/>
    </row>
    <row r="246" spans="2:3" ht="12.75">
      <c r="B246" s="54">
        <v>44317</v>
      </c>
      <c r="C246" s="16"/>
    </row>
    <row r="247" spans="2:3" ht="12.75">
      <c r="B247" s="54">
        <v>44348</v>
      </c>
      <c r="C247" s="16"/>
    </row>
    <row r="248" spans="2:3" ht="12.75">
      <c r="B248" s="54">
        <v>44378</v>
      </c>
      <c r="C248" s="16"/>
    </row>
    <row r="249" spans="2:3" ht="12.75">
      <c r="B249" s="54">
        <v>44409</v>
      </c>
      <c r="C249" s="16"/>
    </row>
    <row r="250" spans="2:3" ht="12.75">
      <c r="B250" s="54">
        <v>44440</v>
      </c>
      <c r="C250" s="16"/>
    </row>
    <row r="251" spans="2:3" ht="12.75">
      <c r="B251" s="54">
        <v>44470</v>
      </c>
      <c r="C251" s="16"/>
    </row>
    <row r="252" spans="2:3" ht="12.75">
      <c r="B252" s="54">
        <v>44501</v>
      </c>
      <c r="C252" s="16"/>
    </row>
    <row r="253" spans="2:3" ht="12.75">
      <c r="B253" s="54">
        <v>44531</v>
      </c>
      <c r="C253" s="16"/>
    </row>
    <row r="254" spans="2:3" ht="12.75">
      <c r="B254" s="54">
        <v>44562</v>
      </c>
      <c r="C254" s="16"/>
    </row>
    <row r="255" spans="2:3" ht="12.75">
      <c r="B255" s="54">
        <v>44593</v>
      </c>
      <c r="C255" s="16"/>
    </row>
    <row r="256" spans="2:3" ht="12.75">
      <c r="B256" s="54">
        <v>44621</v>
      </c>
      <c r="C256" s="16"/>
    </row>
    <row r="257" spans="2:3" ht="12.75">
      <c r="B257" s="54">
        <v>44652</v>
      </c>
      <c r="C257" s="16"/>
    </row>
    <row r="258" spans="2:3" ht="12.75">
      <c r="B258" s="54">
        <v>44682</v>
      </c>
      <c r="C258" s="16"/>
    </row>
    <row r="259" spans="2:3" ht="12.75">
      <c r="B259" s="54">
        <v>44713</v>
      </c>
      <c r="C259" s="16"/>
    </row>
    <row r="260" spans="2:3" ht="12.75">
      <c r="B260" s="54">
        <v>44743</v>
      </c>
      <c r="C260" s="16"/>
    </row>
    <row r="261" spans="2:3" ht="12.75">
      <c r="B261" s="54">
        <v>44774</v>
      </c>
      <c r="C261" s="16"/>
    </row>
    <row r="262" spans="2:3" ht="12.75">
      <c r="B262" s="54">
        <v>44805</v>
      </c>
      <c r="C262" s="16"/>
    </row>
    <row r="263" spans="2:3" ht="12.75">
      <c r="B263" s="54">
        <v>44835</v>
      </c>
      <c r="C263" s="16"/>
    </row>
    <row r="264" spans="2:3" ht="12.75">
      <c r="B264" s="54">
        <v>44866</v>
      </c>
      <c r="C264" s="16"/>
    </row>
    <row r="265" spans="2:3" ht="12.75">
      <c r="B265" s="54">
        <v>44896</v>
      </c>
      <c r="C265" s="16"/>
    </row>
    <row r="266" spans="2:3" ht="12.75">
      <c r="B266" s="54">
        <v>44927</v>
      </c>
      <c r="C266" s="16"/>
    </row>
    <row r="267" spans="2:3" ht="12.75">
      <c r="B267" s="54">
        <v>44958</v>
      </c>
      <c r="C267" s="16"/>
    </row>
    <row r="268" spans="2:3" ht="12.75">
      <c r="B268" s="54">
        <v>44986</v>
      </c>
      <c r="C268" s="16"/>
    </row>
    <row r="269" spans="2:3" ht="12.75">
      <c r="B269" s="54">
        <v>45017</v>
      </c>
      <c r="C269" s="16"/>
    </row>
    <row r="270" spans="2:3" ht="12.75">
      <c r="B270" s="54">
        <v>45047</v>
      </c>
      <c r="C270" s="16"/>
    </row>
    <row r="271" spans="2:3" ht="12.75">
      <c r="B271" s="54">
        <v>45078</v>
      </c>
      <c r="C271" s="16"/>
    </row>
    <row r="272" spans="2:3" ht="12.75">
      <c r="B272" s="54">
        <v>45108</v>
      </c>
      <c r="C272" s="16"/>
    </row>
    <row r="273" spans="2:3" ht="12.75">
      <c r="B273" s="54">
        <v>45139</v>
      </c>
      <c r="C273" s="16"/>
    </row>
    <row r="274" spans="2:3" ht="12.75">
      <c r="B274" s="54">
        <v>45170</v>
      </c>
      <c r="C274" s="16"/>
    </row>
    <row r="275" spans="2:3" ht="12.75">
      <c r="B275" s="54">
        <v>45200</v>
      </c>
      <c r="C275" s="16"/>
    </row>
    <row r="276" spans="2:3" ht="12.75">
      <c r="B276" s="54">
        <v>45231</v>
      </c>
      <c r="C276" s="16"/>
    </row>
    <row r="277" spans="2:3" ht="12.75">
      <c r="B277" s="54">
        <v>45261</v>
      </c>
      <c r="C277" s="16"/>
    </row>
    <row r="278" spans="2:3" ht="12.75">
      <c r="B278" s="54">
        <v>45292</v>
      </c>
      <c r="C278" s="16"/>
    </row>
    <row r="279" spans="2:3" ht="12.75">
      <c r="B279" s="54">
        <v>45323</v>
      </c>
      <c r="C279" s="16"/>
    </row>
    <row r="280" spans="2:3" ht="12.75">
      <c r="B280" s="54">
        <v>45352</v>
      </c>
      <c r="C280" s="16"/>
    </row>
    <row r="281" spans="2:3" ht="12.75">
      <c r="B281" s="54">
        <v>45383</v>
      </c>
      <c r="C281" s="16"/>
    </row>
    <row r="282" spans="2:3" ht="12.75">
      <c r="B282" s="54">
        <v>45413</v>
      </c>
      <c r="C282" s="16"/>
    </row>
    <row r="283" spans="2:3" ht="12.75">
      <c r="B283" s="54">
        <v>45444</v>
      </c>
      <c r="C283" s="16"/>
    </row>
    <row r="284" spans="2:3" ht="12.75">
      <c r="B284" s="54">
        <v>45474</v>
      </c>
      <c r="C284" s="16"/>
    </row>
    <row r="285" spans="2:3" ht="12.75">
      <c r="B285" s="54">
        <v>45505</v>
      </c>
      <c r="C285" s="16"/>
    </row>
    <row r="286" spans="2:3" ht="12.75">
      <c r="B286" s="54">
        <v>45536</v>
      </c>
      <c r="C286" s="16"/>
    </row>
    <row r="287" spans="2:3" ht="12.75">
      <c r="B287" s="54">
        <v>45566</v>
      </c>
      <c r="C287" s="16"/>
    </row>
    <row r="288" spans="2:3" ht="12.75">
      <c r="B288" s="54">
        <v>45597</v>
      </c>
      <c r="C288" s="16"/>
    </row>
    <row r="289" spans="2:3" ht="12.75">
      <c r="B289" s="54">
        <v>45627</v>
      </c>
      <c r="C289" s="16"/>
    </row>
    <row r="290" spans="2:3" ht="12.75">
      <c r="B290" s="54">
        <v>45658</v>
      </c>
      <c r="C290" s="16"/>
    </row>
    <row r="291" spans="2:3" ht="12.75">
      <c r="B291" s="54">
        <v>45689</v>
      </c>
      <c r="C291" s="16"/>
    </row>
    <row r="292" spans="2:3" ht="12.75">
      <c r="B292" s="54">
        <v>45717</v>
      </c>
      <c r="C292" s="16"/>
    </row>
    <row r="293" spans="2:3" ht="12.75">
      <c r="B293" s="54">
        <v>45748</v>
      </c>
      <c r="C293" s="16"/>
    </row>
    <row r="294" spans="2:3" ht="12.75">
      <c r="B294" s="54">
        <v>45778</v>
      </c>
      <c r="C294" s="16"/>
    </row>
    <row r="295" spans="2:3" ht="12.75">
      <c r="B295" s="54">
        <v>45809</v>
      </c>
      <c r="C295" s="16"/>
    </row>
    <row r="296" spans="2:3" ht="12.75">
      <c r="B296" s="54">
        <v>45839</v>
      </c>
      <c r="C296" s="16"/>
    </row>
    <row r="297" spans="2:3" ht="12.75">
      <c r="B297" s="54">
        <v>45870</v>
      </c>
      <c r="C297" s="16"/>
    </row>
    <row r="298" spans="2:3" ht="12.75">
      <c r="B298" s="54">
        <v>45901</v>
      </c>
      <c r="C298" s="16"/>
    </row>
    <row r="299" spans="2:3" ht="12.75">
      <c r="B299" s="54">
        <v>45931</v>
      </c>
      <c r="C299" s="16"/>
    </row>
    <row r="300" spans="2:3" ht="12.75">
      <c r="B300" s="54">
        <v>45962</v>
      </c>
      <c r="C300" s="16"/>
    </row>
    <row r="301" spans="2:3" ht="12.75">
      <c r="B301" s="54">
        <v>45992</v>
      </c>
      <c r="C301" s="16"/>
    </row>
    <row r="302" spans="2:3" ht="12.75">
      <c r="B302" s="54">
        <v>46023</v>
      </c>
      <c r="C302" s="16"/>
    </row>
    <row r="303" spans="2:3" ht="12.75">
      <c r="B303" s="54">
        <v>46054</v>
      </c>
      <c r="C303" s="16"/>
    </row>
    <row r="304" spans="2:3" ht="12.75">
      <c r="B304" s="54">
        <v>46082</v>
      </c>
      <c r="C304" s="16"/>
    </row>
    <row r="305" spans="2:3" ht="12.75">
      <c r="B305" s="54">
        <v>46113</v>
      </c>
      <c r="C305" s="16"/>
    </row>
    <row r="306" spans="2:3" ht="12.75">
      <c r="B306" s="54">
        <v>46143</v>
      </c>
      <c r="C306" s="16"/>
    </row>
    <row r="307" spans="2:3" ht="12.75">
      <c r="B307" s="54">
        <v>46174</v>
      </c>
      <c r="C307" s="16"/>
    </row>
    <row r="308" spans="2:3" ht="12.75">
      <c r="B308" s="54">
        <v>46204</v>
      </c>
      <c r="C308" s="16"/>
    </row>
    <row r="309" spans="2:3" ht="12.75">
      <c r="B309" s="54">
        <v>46235</v>
      </c>
      <c r="C309" s="16"/>
    </row>
    <row r="310" spans="2:3" ht="12.75">
      <c r="B310" s="54">
        <v>46266</v>
      </c>
      <c r="C310" s="16"/>
    </row>
    <row r="311" spans="2:3" ht="12.75">
      <c r="B311" s="54">
        <v>46296</v>
      </c>
      <c r="C311" s="16"/>
    </row>
    <row r="312" spans="2:3" ht="12.75">
      <c r="B312" s="54">
        <v>46327</v>
      </c>
      <c r="C312" s="16"/>
    </row>
    <row r="313" spans="2:3" ht="12.75">
      <c r="B313" s="54">
        <v>46357</v>
      </c>
      <c r="C313" s="16"/>
    </row>
    <row r="314" spans="2:3" ht="12.75">
      <c r="B314" s="54">
        <v>46388</v>
      </c>
      <c r="C314" s="16"/>
    </row>
    <row r="315" spans="2:3" ht="12.75">
      <c r="B315" s="54">
        <v>46419</v>
      </c>
      <c r="C315" s="16"/>
    </row>
    <row r="316" spans="2:3" ht="12.75">
      <c r="B316" s="54">
        <v>46447</v>
      </c>
      <c r="C316" s="16"/>
    </row>
    <row r="317" spans="2:3" ht="12.75">
      <c r="B317" s="54">
        <v>46478</v>
      </c>
      <c r="C317" s="16"/>
    </row>
    <row r="318" spans="2:3" ht="12.75">
      <c r="B318" s="54">
        <v>46508</v>
      </c>
      <c r="C318" s="16"/>
    </row>
    <row r="319" spans="2:3" ht="12.75">
      <c r="B319" s="54">
        <v>46539</v>
      </c>
      <c r="C319" s="16"/>
    </row>
    <row r="320" spans="2:3" ht="12.75">
      <c r="B320" s="54">
        <v>46569</v>
      </c>
      <c r="C320" s="16"/>
    </row>
    <row r="321" spans="2:3" ht="12.75">
      <c r="B321" s="54">
        <v>46600</v>
      </c>
      <c r="C321" s="16"/>
    </row>
    <row r="322" spans="2:3" ht="12.75">
      <c r="B322" s="54">
        <v>46631</v>
      </c>
      <c r="C322" s="16"/>
    </row>
    <row r="323" spans="2:3" ht="12.75">
      <c r="B323" s="54">
        <v>46661</v>
      </c>
      <c r="C323" s="16"/>
    </row>
    <row r="324" spans="2:3" ht="12.75">
      <c r="B324" s="54">
        <v>46692</v>
      </c>
      <c r="C324" s="16"/>
    </row>
    <row r="325" spans="2:3" ht="12.75">
      <c r="B325" s="54">
        <v>46722</v>
      </c>
      <c r="C325" s="16"/>
    </row>
    <row r="326" spans="2:3" ht="12.75">
      <c r="B326" s="54">
        <v>46753</v>
      </c>
      <c r="C326" s="16"/>
    </row>
    <row r="327" spans="2:3" ht="12.75">
      <c r="B327" s="54">
        <v>46784</v>
      </c>
      <c r="C327" s="16"/>
    </row>
    <row r="328" spans="2:3" ht="12.75">
      <c r="B328" s="54">
        <v>46813</v>
      </c>
      <c r="C328" s="16"/>
    </row>
    <row r="329" spans="2:3" ht="12.75">
      <c r="B329" s="54">
        <v>46844</v>
      </c>
      <c r="C329" s="16"/>
    </row>
    <row r="330" spans="2:3" ht="12.75">
      <c r="B330" s="54">
        <v>46874</v>
      </c>
      <c r="C330" s="16"/>
    </row>
    <row r="331" spans="2:3" ht="12.75">
      <c r="B331" s="54">
        <v>46905</v>
      </c>
      <c r="C331" s="16"/>
    </row>
    <row r="332" spans="2:3" ht="12.75">
      <c r="B332" s="54">
        <v>46935</v>
      </c>
      <c r="C332" s="16"/>
    </row>
    <row r="333" spans="2:3" ht="12.75">
      <c r="B333" s="54">
        <v>46966</v>
      </c>
      <c r="C333" s="16"/>
    </row>
    <row r="334" spans="2:3" ht="12.75">
      <c r="B334" s="54">
        <v>46997</v>
      </c>
      <c r="C334" s="16"/>
    </row>
    <row r="335" spans="2:3" ht="12.75">
      <c r="B335" s="54">
        <v>47027</v>
      </c>
      <c r="C335" s="16"/>
    </row>
    <row r="336" spans="2:3" ht="12.75">
      <c r="B336" s="54">
        <v>47058</v>
      </c>
      <c r="C336" s="16"/>
    </row>
    <row r="337" spans="2:3" ht="12.75">
      <c r="B337" s="54">
        <v>47088</v>
      </c>
      <c r="C337" s="16"/>
    </row>
    <row r="338" spans="2:3" ht="12.75">
      <c r="B338" s="54">
        <v>47119</v>
      </c>
      <c r="C338" s="16"/>
    </row>
    <row r="339" spans="2:3" ht="12.75">
      <c r="B339" s="54">
        <v>47150</v>
      </c>
      <c r="C339" s="16"/>
    </row>
    <row r="340" spans="2:3" ht="12.75">
      <c r="B340" s="54">
        <v>47178</v>
      </c>
      <c r="C340" s="16"/>
    </row>
    <row r="341" spans="2:3" ht="12.75">
      <c r="B341" s="54">
        <v>47209</v>
      </c>
      <c r="C341" s="16"/>
    </row>
    <row r="342" spans="2:3" ht="12.75">
      <c r="B342" s="54">
        <v>47239</v>
      </c>
      <c r="C342" s="16"/>
    </row>
    <row r="343" spans="2:3" ht="12.75">
      <c r="B343" s="54">
        <v>47270</v>
      </c>
      <c r="C343" s="16"/>
    </row>
    <row r="344" spans="2:3" ht="12.75">
      <c r="B344" s="54">
        <v>47300</v>
      </c>
      <c r="C344" s="16"/>
    </row>
    <row r="345" spans="2:3" ht="12.75">
      <c r="B345" s="54">
        <v>47331</v>
      </c>
      <c r="C345" s="16"/>
    </row>
    <row r="346" spans="2:3" ht="12.75">
      <c r="B346" s="54">
        <v>47362</v>
      </c>
      <c r="C346" s="16"/>
    </row>
    <row r="347" spans="2:3" ht="12.75">
      <c r="B347" s="54">
        <v>47392</v>
      </c>
      <c r="C347" s="16"/>
    </row>
    <row r="348" spans="2:3" ht="12.75">
      <c r="B348" s="54">
        <v>47423</v>
      </c>
      <c r="C348" s="16"/>
    </row>
    <row r="349" spans="2:3" ht="12.75">
      <c r="B349" s="54">
        <v>47453</v>
      </c>
      <c r="C349" s="16"/>
    </row>
    <row r="350" spans="2:3" ht="12.75">
      <c r="B350" s="54">
        <v>47484</v>
      </c>
      <c r="C350" s="16"/>
    </row>
    <row r="351" spans="2:3" ht="12.75">
      <c r="B351" s="54">
        <v>47515</v>
      </c>
      <c r="C351" s="16"/>
    </row>
    <row r="352" spans="2:3" ht="12.75">
      <c r="B352" s="54">
        <v>47543</v>
      </c>
      <c r="C352" s="16"/>
    </row>
    <row r="353" spans="2:3" ht="12.75">
      <c r="B353" s="54">
        <v>47574</v>
      </c>
      <c r="C353" s="16"/>
    </row>
    <row r="354" spans="2:3" ht="12.75">
      <c r="B354" s="54">
        <v>47604</v>
      </c>
      <c r="C354" s="16"/>
    </row>
    <row r="355" spans="2:3" ht="12.75">
      <c r="B355" s="54">
        <v>47635</v>
      </c>
      <c r="C355" s="16"/>
    </row>
    <row r="356" spans="2:3" ht="12.75">
      <c r="B356" s="54">
        <v>47665</v>
      </c>
      <c r="C356" s="16"/>
    </row>
    <row r="357" spans="2:3" ht="12.75">
      <c r="B357" s="54">
        <v>47696</v>
      </c>
      <c r="C357" s="16"/>
    </row>
    <row r="358" spans="2:3" ht="12.75">
      <c r="B358" s="54">
        <v>47727</v>
      </c>
      <c r="C358" s="16"/>
    </row>
    <row r="359" spans="2:3" ht="12.75">
      <c r="B359" s="54">
        <v>47757</v>
      </c>
      <c r="C359" s="16"/>
    </row>
    <row r="360" spans="2:3" ht="12.75">
      <c r="B360" s="54">
        <v>47788</v>
      </c>
      <c r="C360" s="16"/>
    </row>
    <row r="361" spans="2:3" ht="12.75">
      <c r="B361" s="54">
        <v>47818</v>
      </c>
      <c r="C361" s="16"/>
    </row>
    <row r="362" spans="2:3" ht="12.75">
      <c r="B362" s="54">
        <v>47849</v>
      </c>
      <c r="C362" s="16"/>
    </row>
    <row r="363" spans="2:3" ht="12.75">
      <c r="B363" s="54">
        <v>47880</v>
      </c>
      <c r="C363" s="16"/>
    </row>
    <row r="364" spans="2:3" ht="12.75">
      <c r="B364" s="54">
        <v>47908</v>
      </c>
      <c r="C364" s="16"/>
    </row>
    <row r="365" spans="2:3" ht="12.75">
      <c r="B365" s="54">
        <v>47939</v>
      </c>
      <c r="C365" s="16"/>
    </row>
    <row r="366" spans="2:3" ht="12.75">
      <c r="B366" s="54">
        <v>47969</v>
      </c>
      <c r="C366" s="16"/>
    </row>
    <row r="367" spans="2:3" ht="12.75">
      <c r="B367" s="54">
        <v>48000</v>
      </c>
      <c r="C367" s="16"/>
    </row>
    <row r="368" spans="2:3" ht="12.75">
      <c r="B368" s="54">
        <v>48030</v>
      </c>
      <c r="C368" s="16"/>
    </row>
    <row r="369" spans="2:3" ht="12.75">
      <c r="B369" s="54">
        <v>48061</v>
      </c>
      <c r="C369" s="16"/>
    </row>
    <row r="370" spans="2:3" ht="12.75">
      <c r="B370" s="54">
        <v>48092</v>
      </c>
      <c r="C370" s="16"/>
    </row>
    <row r="371" spans="2:3" ht="12.75">
      <c r="B371" s="54">
        <v>48122</v>
      </c>
      <c r="C371" s="16"/>
    </row>
    <row r="372" spans="2:3" ht="12.75">
      <c r="B372" s="54">
        <v>48153</v>
      </c>
      <c r="C372" s="16"/>
    </row>
    <row r="373" spans="2:3" ht="12.75">
      <c r="B373" s="54">
        <v>48183</v>
      </c>
      <c r="C373" s="16"/>
    </row>
    <row r="374" spans="2:3" ht="12.75">
      <c r="B374" s="54">
        <v>48214</v>
      </c>
      <c r="C374" s="16"/>
    </row>
    <row r="375" spans="2:3" ht="12.75">
      <c r="B375" s="54">
        <v>48245</v>
      </c>
      <c r="C375" s="16"/>
    </row>
    <row r="376" spans="2:3" ht="12.75">
      <c r="B376" s="54">
        <v>48274</v>
      </c>
      <c r="C376" s="16"/>
    </row>
    <row r="377" spans="2:3" ht="12.75">
      <c r="B377" s="54">
        <v>48305</v>
      </c>
      <c r="C377" s="16"/>
    </row>
    <row r="378" spans="2:3" ht="12.75">
      <c r="B378" s="54">
        <v>48335</v>
      </c>
      <c r="C378" s="16"/>
    </row>
    <row r="379" spans="2:3" ht="12.75">
      <c r="B379" s="54">
        <v>48366</v>
      </c>
      <c r="C379" s="16"/>
    </row>
    <row r="380" spans="2:3" ht="12.75">
      <c r="B380" s="54">
        <v>48396</v>
      </c>
      <c r="C380" s="16"/>
    </row>
    <row r="381" spans="2:3" ht="12.75">
      <c r="B381" s="54">
        <v>48427</v>
      </c>
      <c r="C381" s="16"/>
    </row>
    <row r="382" spans="2:3" ht="12.75">
      <c r="B382" s="54">
        <v>48458</v>
      </c>
      <c r="C382" s="16"/>
    </row>
    <row r="383" spans="2:3" ht="12.75">
      <c r="B383" s="54">
        <v>48488</v>
      </c>
      <c r="C383" s="16"/>
    </row>
    <row r="384" spans="2:3" ht="12.75">
      <c r="B384" s="54">
        <v>48519</v>
      </c>
      <c r="C384" s="16"/>
    </row>
    <row r="385" spans="2:3" ht="12.75">
      <c r="B385" s="54">
        <v>48549</v>
      </c>
      <c r="C385" s="16"/>
    </row>
    <row r="386" spans="2:3" ht="12.75">
      <c r="B386" s="54">
        <v>48580</v>
      </c>
      <c r="C386" s="16"/>
    </row>
    <row r="387" spans="2:3" ht="12.75">
      <c r="B387" s="54">
        <v>48611</v>
      </c>
      <c r="C387" s="16"/>
    </row>
    <row r="388" spans="2:3" ht="12.75">
      <c r="B388" s="54">
        <v>48639</v>
      </c>
      <c r="C388" s="16"/>
    </row>
    <row r="389" spans="2:3" ht="12.75">
      <c r="B389" s="54">
        <v>48670</v>
      </c>
      <c r="C389" s="16"/>
    </row>
    <row r="390" spans="2:3" ht="12.75">
      <c r="B390" s="54">
        <v>48700</v>
      </c>
      <c r="C390" s="16"/>
    </row>
    <row r="391" spans="2:3" ht="12.75">
      <c r="B391" s="54">
        <v>48731</v>
      </c>
      <c r="C391" s="16"/>
    </row>
    <row r="392" spans="2:3" ht="12.75">
      <c r="B392" s="54">
        <v>48761</v>
      </c>
      <c r="C392" s="16"/>
    </row>
    <row r="393" spans="2:3" ht="12.75">
      <c r="B393" s="54">
        <v>48792</v>
      </c>
      <c r="C393" s="16"/>
    </row>
    <row r="394" spans="2:3" ht="12.75">
      <c r="B394" s="54">
        <v>48823</v>
      </c>
      <c r="C394" s="16"/>
    </row>
    <row r="395" spans="2:3" ht="12.75">
      <c r="B395" s="54">
        <v>48853</v>
      </c>
      <c r="C395" s="16"/>
    </row>
    <row r="396" spans="2:3" ht="12.75">
      <c r="B396" s="54">
        <v>48884</v>
      </c>
      <c r="C396" s="16"/>
    </row>
    <row r="397" spans="2:3" ht="12.75">
      <c r="B397" s="54">
        <v>48914</v>
      </c>
      <c r="C397" s="16"/>
    </row>
    <row r="398" spans="2:3" ht="12.75">
      <c r="B398" s="54">
        <v>48945</v>
      </c>
      <c r="C398" s="16"/>
    </row>
    <row r="399" spans="2:3" ht="12.75">
      <c r="B399" s="54">
        <v>48976</v>
      </c>
      <c r="C399" s="16"/>
    </row>
    <row r="400" spans="2:3" ht="12.75">
      <c r="B400" s="54">
        <v>49004</v>
      </c>
      <c r="C400" s="16"/>
    </row>
    <row r="401" ht="12.75">
      <c r="C401" s="15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4"/>
    </row>
    <row r="743" ht="12.75">
      <c r="C743"/>
    </row>
  </sheetData>
  <sheetProtection password="F93B" sheet="1"/>
  <mergeCells count="1">
    <mergeCell ref="F1:K1"/>
  </mergeCells>
  <printOptions/>
  <pageMargins left="0.75" right="0.75" top="1" bottom="1" header="0.5" footer="0.5"/>
  <pageSetup blackAndWhite="1" horizontalDpi="600" verticalDpi="600" orientation="portrait" paperSize="9" r:id="rId3"/>
  <legacyDrawing r:id="rId1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I1:J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7.8515625" style="7" customWidth="1"/>
    <col min="2" max="8" width="9.140625" style="7" customWidth="1"/>
    <col min="9" max="9" width="17.57421875" style="7" customWidth="1"/>
    <col min="10" max="10" width="13.28125" style="7" customWidth="1"/>
    <col min="11" max="16384" width="9.140625" style="7" customWidth="1"/>
  </cols>
  <sheetData>
    <row r="1" spans="9:10" ht="26.25" customHeight="1">
      <c r="I1" s="8">
        <v>0.15</v>
      </c>
      <c r="J1" s="32" t="s">
        <v>28</v>
      </c>
    </row>
    <row r="2" spans="9:10" ht="26.25" customHeight="1">
      <c r="I2" s="8">
        <v>0.2</v>
      </c>
      <c r="J2" s="32" t="s">
        <v>29</v>
      </c>
    </row>
    <row r="3" spans="9:10" ht="26.25" customHeight="1">
      <c r="I3" s="8">
        <v>0.27</v>
      </c>
      <c r="J3" s="32" t="s">
        <v>30</v>
      </c>
    </row>
    <row r="4" spans="9:10" ht="26.25" customHeight="1">
      <c r="I4" s="8">
        <v>0.35</v>
      </c>
      <c r="J4" s="32" t="s">
        <v>31</v>
      </c>
    </row>
    <row r="5" spans="9:10" ht="26.25" customHeight="1">
      <c r="I5" s="8">
        <v>0</v>
      </c>
      <c r="J5" s="32"/>
    </row>
    <row r="6" spans="9:10" ht="26.25" customHeight="1">
      <c r="I6" s="8"/>
      <c r="J6" s="32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DENİZ TURĞUL</dc:creator>
  <cp:keywords/>
  <dc:description/>
  <cp:lastModifiedBy>Deniz62</cp:lastModifiedBy>
  <cp:lastPrinted>2017-01-23T12:27:43Z</cp:lastPrinted>
  <dcterms:created xsi:type="dcterms:W3CDTF">1999-05-26T11:21:22Z</dcterms:created>
  <dcterms:modified xsi:type="dcterms:W3CDTF">2017-08-04T08:41:00Z</dcterms:modified>
  <cp:category/>
  <cp:version/>
  <cp:contentType/>
  <cp:contentStatus/>
</cp:coreProperties>
</file>